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5700" yWindow="105" windowWidth="15240" windowHeight="7995" tabRatio="923" activeTab="0"/>
  </bookViews>
  <sheets>
    <sheet name="Notas a los Edos Financieros" sheetId="55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 (2)" sheetId="57" r:id="rId29"/>
    <sheet name="ESF-15" sheetId="58" r:id="rId30"/>
    <sheet name="ESF-15 (I)" sheetId="27" state="hidden" r:id="rId31"/>
    <sheet name="EA-01" sheetId="44" r:id="rId32"/>
    <sheet name="EA-01 (I)" sheetId="16" state="hidden" r:id="rId33"/>
    <sheet name="EA-02" sheetId="45" r:id="rId34"/>
    <sheet name="EA-02 (I)" sheetId="17" state="hidden" r:id="rId35"/>
    <sheet name="EA-03" sheetId="46" r:id="rId36"/>
    <sheet name="EA-03 (I)" sheetId="18" state="hidden" r:id="rId37"/>
    <sheet name="VHP-01" sheetId="47" r:id="rId38"/>
    <sheet name="VHP-01 (I)" sheetId="19" state="hidden" r:id="rId39"/>
    <sheet name="VHP-02" sheetId="48" r:id="rId40"/>
    <sheet name="VHP-02 (I)" sheetId="20" state="hidden" r:id="rId41"/>
    <sheet name="EFE-01  " sheetId="49" r:id="rId42"/>
    <sheet name="EFE-01 (I)" sheetId="21" state="hidden" r:id="rId43"/>
    <sheet name="EFE-02" sheetId="50" r:id="rId44"/>
    <sheet name="EFE-02 (I)" sheetId="22" state="hidden" r:id="rId45"/>
    <sheet name="EFE-03" sheetId="51" r:id="rId46"/>
    <sheet name="Conciliacion_Ig" sheetId="52" r:id="rId47"/>
    <sheet name="Conciliacion_Ig (I)" sheetId="26" state="hidden" r:id="rId48"/>
    <sheet name="Conciliacion_Eg" sheetId="53" r:id="rId49"/>
    <sheet name="Memoria" sheetId="59" r:id="rId50"/>
    <sheet name="Conciliacion_Eg (I)" sheetId="25" state="hidden" r:id="rId51"/>
    <sheet name="Memoria (I)" sheetId="23" state="hidden" r:id="rId52"/>
  </sheets>
  <definedNames>
    <definedName name="_xlnm.Print_Area" localSheetId="48">'Conciliacion_Eg'!$A$1:$C$35</definedName>
    <definedName name="_xlnm.Print_Area" localSheetId="47">'Conciliacion_Ig (I)'!$A$1:$D$11</definedName>
    <definedName name="_xlnm.Print_Area" localSheetId="31">'EA-01'!$A$1:$D$241</definedName>
    <definedName name="_xlnm.Print_Area" localSheetId="33">'EA-02'!$A$1:$E$14</definedName>
    <definedName name="_xlnm.Print_Area" localSheetId="35">'EA-03'!$A$1:$E$158</definedName>
    <definedName name="_xlnm.Print_Area" localSheetId="41">'EFE-01  '!$A$1:$E$22</definedName>
    <definedName name="_xlnm.Print_Area" localSheetId="43">'EFE-02'!$A$1:$D$43</definedName>
    <definedName name="_xlnm.Print_Area" localSheetId="45">'EFE-03'!$A$1:$D$43</definedName>
    <definedName name="_xlnm.Print_Area" localSheetId="1">'ESF-01'!$A$1:$E$32</definedName>
    <definedName name="_xlnm.Print_Area" localSheetId="3">'ESF-02 '!$A$1:$H$32</definedName>
    <definedName name="_xlnm.Print_Area" localSheetId="5">'ESF-03'!$A$1:$I$245</definedName>
    <definedName name="_xlnm.Print_Area" localSheetId="6">'ESF-03 (I)'!$A$1:$H$14</definedName>
    <definedName name="_xlnm.Print_Area" localSheetId="7">'ESF-04'!$A$1:$H$8</definedName>
    <definedName name="_xlnm.Print_Area" localSheetId="8">'ESF-05'!$A$1:$D$23</definedName>
    <definedName name="_xlnm.Print_Area" localSheetId="10">'ESF-06 '!$A$1:$G$11</definedName>
    <definedName name="_xlnm.Print_Area" localSheetId="12">'ESF-07'!$A$1:$E$9</definedName>
    <definedName name="_xlnm.Print_Area" localSheetId="14">'ESF-08'!$A$1:$H$114</definedName>
    <definedName name="_xlnm.Print_Area" localSheetId="16">'ESF-09'!$A$1:$F$25</definedName>
    <definedName name="_xlnm.Print_Area" localSheetId="18">'ESF-10'!$A$1:$H$8</definedName>
    <definedName name="_xlnm.Print_Area" localSheetId="20">'ESF-11'!$A$1:$D$26</definedName>
    <definedName name="_xlnm.Print_Area" localSheetId="22">'ESF-12 '!$A$1:$H$441</definedName>
    <definedName name="_xlnm.Print_Area" localSheetId="24">'ESF-13'!$A$1:$E$16</definedName>
    <definedName name="_xlnm.Print_Area" localSheetId="26">'ESF-14'!$A$1:$E$23</definedName>
    <definedName name="_xlnm.Print_Area" localSheetId="49">'Memoria'!$A$1:$F$75</definedName>
    <definedName name="_xlnm.Print_Area" localSheetId="0">'Notas a los Edos Financieros'!$A$1:$G$39</definedName>
    <definedName name="_xlnm.Print_Area" localSheetId="37">'VHP-01'!$A$1:$G$9</definedName>
    <definedName name="_xlnm.Print_Area" localSheetId="39">'VHP-02'!$A$1:$F$10</definedName>
    <definedName name="_xlnm.Print_Titles" localSheetId="31">'EA-01'!$1:$7</definedName>
    <definedName name="_xlnm.Print_Titles" localSheetId="35">'EA-03'!$1:$7</definedName>
    <definedName name="_xlnm.Print_Titles" localSheetId="41">'EFE-01  '!$1:$7</definedName>
  </definedNames>
  <calcPr calcId="162913"/>
</workbook>
</file>

<file path=xl/sharedStrings.xml><?xml version="1.0" encoding="utf-8"?>
<sst xmlns="http://schemas.openxmlformats.org/spreadsheetml/2006/main" count="3537" uniqueCount="2760">
  <si>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</si>
  <si>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</si>
  <si>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</si>
  <si>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</si>
  <si>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</si>
  <si>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</si>
  <si>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</si>
  <si>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</si>
  <si>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</si>
  <si>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</si>
  <si>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</si>
  <si>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</si>
  <si>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</si>
  <si>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</si>
  <si>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</si>
  <si>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</si>
  <si>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</si>
  <si>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</si>
  <si>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</si>
  <si>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</si>
  <si>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</si>
  <si>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</si>
  <si>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</si>
  <si>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</si>
  <si>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</si>
  <si>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</si>
  <si>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</si>
  <si>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</si>
  <si>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</si>
  <si>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</si>
  <si>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</si>
  <si>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</si>
  <si>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</si>
  <si>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</si>
  <si>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</si>
  <si>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</si>
  <si>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</si>
  <si>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</si>
  <si>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</si>
  <si>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</si>
  <si>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</si>
  <si>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</si>
  <si>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</si>
  <si>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</si>
  <si>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</si>
  <si>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</si>
  <si>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</si>
  <si>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</si>
  <si>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</si>
  <si>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</si>
  <si>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</si>
  <si>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</si>
  <si>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</si>
  <si>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</si>
  <si>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</si>
  <si>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</si>
  <si>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</si>
  <si>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</si>
  <si>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</si>
  <si>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</si>
  <si>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</si>
  <si>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</si>
  <si>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</si>
  <si>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</si>
  <si>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</si>
  <si>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</si>
  <si>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</si>
  <si>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</si>
  <si>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</si>
  <si>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</si>
  <si>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</si>
  <si>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</si>
  <si>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</si>
  <si>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</si>
  <si>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</si>
  <si>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</si>
  <si>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</si>
  <si>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</si>
  <si>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</si>
  <si>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</si>
  <si>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</si>
  <si>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</si>
  <si>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</si>
  <si>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</si>
  <si>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</si>
  <si>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</si>
  <si>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</si>
  <si>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</si>
  <si>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</si>
  <si>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</si>
  <si>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</si>
  <si>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</si>
  <si>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</si>
  <si>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</si>
  <si>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</si>
  <si>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</si>
  <si>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</si>
  <si>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</si>
  <si>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</si>
  <si>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</si>
  <si>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</si>
  <si>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</si>
  <si>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</si>
  <si>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</si>
  <si>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</si>
  <si>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</si>
  <si>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</si>
  <si>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</si>
  <si>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</si>
  <si>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</si>
  <si>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</si>
  <si>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</si>
  <si>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</si>
  <si>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</si>
  <si>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</si>
  <si>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</si>
  <si>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</si>
  <si>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</si>
  <si>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</si>
  <si>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</si>
  <si>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</si>
  <si>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</si>
  <si>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</si>
  <si>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</si>
  <si>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</si>
  <si>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</si>
  <si>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</si>
  <si>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</si>
  <si>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</si>
  <si>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</si>
  <si>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</si>
  <si>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</si>
  <si>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</si>
  <si>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</si>
  <si>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</si>
  <si>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</si>
  <si>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</si>
  <si>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</si>
  <si>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</si>
  <si>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</si>
  <si>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</si>
  <si>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</si>
  <si>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</si>
  <si>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</si>
  <si>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</si>
  <si>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</si>
  <si>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</si>
  <si>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</si>
  <si>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</si>
  <si>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</si>
  <si>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</si>
  <si>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</si>
  <si>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</si>
  <si>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</si>
  <si>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</si>
  <si>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</si>
  <si>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</si>
  <si>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</si>
  <si>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</si>
  <si>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</si>
  <si>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</si>
  <si>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</si>
  <si>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</si>
  <si>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</si>
  <si>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</si>
  <si>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</si>
  <si>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</si>
  <si>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</si>
  <si>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</si>
  <si>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</si>
  <si>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</si>
  <si>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</si>
  <si>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</si>
  <si>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</si>
  <si>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</si>
  <si>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</si>
  <si>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</si>
  <si>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</si>
  <si>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</si>
  <si>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</si>
  <si>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</si>
  <si>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</si>
  <si>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</si>
  <si>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</si>
  <si>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</si>
  <si>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</si>
  <si>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</si>
  <si>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</si>
  <si>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</si>
  <si>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</si>
  <si>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</si>
  <si>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</si>
  <si>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</si>
  <si>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</si>
  <si>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</si>
  <si>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</si>
  <si>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</si>
  <si>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</si>
  <si>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</si>
  <si>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</si>
  <si>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</si>
  <si>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</si>
  <si>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</si>
  <si>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</si>
  <si>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</si>
  <si>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</si>
  <si>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</si>
  <si>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</si>
  <si>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</si>
  <si>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</si>
  <si>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</si>
  <si>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</si>
  <si>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</si>
  <si>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</si>
  <si>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</si>
  <si>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</si>
  <si>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</si>
  <si>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</si>
  <si>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</si>
  <si>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</si>
  <si>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</si>
  <si>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</si>
  <si>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</si>
  <si>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</si>
  <si>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</si>
  <si>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</si>
  <si>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</si>
  <si>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</si>
  <si>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</si>
  <si>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</si>
  <si>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</si>
  <si>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</si>
  <si>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</si>
  <si>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</si>
  <si>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</si>
  <si>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</si>
  <si>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</si>
  <si>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</si>
  <si>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</si>
  <si>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</si>
  <si>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</si>
  <si>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</si>
  <si>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</si>
  <si>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</si>
  <si>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</si>
  <si>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</si>
  <si>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</si>
  <si>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</si>
  <si>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</si>
  <si>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</si>
  <si>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</si>
  <si>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</si>
  <si>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</si>
  <si>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</si>
  <si>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</si>
  <si>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</si>
  <si>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</si>
  <si>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</si>
  <si>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</si>
  <si>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</si>
  <si>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</si>
  <si>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</si>
  <si>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</si>
  <si>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</si>
  <si>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</si>
  <si>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</si>
  <si>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</si>
  <si>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</si>
  <si>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</si>
  <si>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</si>
  <si>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</si>
  <si>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</si>
  <si>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</si>
  <si>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</si>
  <si>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</si>
  <si>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</si>
  <si>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</si>
  <si>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</si>
  <si>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</si>
  <si>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</si>
  <si>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</si>
  <si>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</si>
  <si>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</si>
  <si>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</si>
  <si>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</si>
  <si>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</si>
  <si>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</si>
  <si>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</si>
  <si>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</si>
  <si>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</si>
  <si>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</si>
  <si>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</si>
  <si>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</si>
  <si>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</si>
  <si>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</si>
  <si>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</si>
  <si>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</si>
  <si>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</si>
  <si>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</si>
  <si>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</si>
  <si>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</si>
  <si>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</si>
  <si>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</si>
  <si>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</si>
  <si>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</si>
  <si>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</si>
  <si>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</si>
  <si>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</si>
  <si>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</si>
  <si>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</si>
  <si>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</si>
  <si>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</si>
  <si>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</si>
  <si>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</si>
  <si>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</si>
  <si>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</si>
  <si>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</si>
  <si>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</si>
  <si>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</si>
  <si>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</si>
  <si>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</si>
  <si>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</si>
  <si>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</si>
  <si>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</si>
  <si>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</si>
  <si>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</si>
  <si>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</si>
  <si>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</si>
  <si>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</si>
  <si>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</si>
  <si>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</si>
  <si>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</si>
  <si>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</si>
  <si>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</si>
  <si>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</si>
  <si>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</si>
  <si>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</si>
  <si>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</si>
  <si>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</si>
  <si>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</si>
  <si>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</si>
  <si>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</si>
  <si>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</si>
  <si>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</si>
  <si>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</si>
  <si>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</si>
  <si>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</si>
  <si>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</si>
  <si>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</si>
  <si>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</si>
  <si>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</si>
  <si>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</si>
  <si>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</si>
  <si>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</si>
  <si>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</si>
  <si>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</si>
  <si>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</si>
  <si>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</si>
  <si>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</si>
  <si>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</si>
  <si>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</si>
  <si>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</si>
  <si>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</si>
  <si>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</si>
  <si>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</si>
  <si>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</si>
  <si>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</si>
  <si>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</si>
  <si>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</si>
  <si>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</si>
  <si>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</si>
  <si>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</si>
  <si>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</si>
  <si>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</si>
  <si>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</si>
  <si>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</si>
  <si>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</si>
  <si>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</si>
  <si>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</si>
  <si>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</si>
  <si>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</si>
  <si>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</si>
  <si>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</si>
  <si>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</si>
  <si>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</si>
  <si>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</si>
  <si>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</si>
  <si>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</si>
  <si>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</si>
  <si>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</si>
  <si>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</si>
  <si>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</si>
  <si>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</si>
  <si>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</si>
  <si>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</si>
  <si>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</si>
  <si>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</si>
  <si>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</si>
  <si>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</si>
  <si>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</si>
  <si>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</si>
  <si>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</si>
  <si>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</si>
  <si>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</si>
  <si>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</si>
  <si>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</si>
  <si>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</si>
  <si>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</si>
  <si>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</si>
  <si>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</si>
  <si>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</si>
  <si>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</si>
  <si>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</si>
  <si>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</si>
  <si>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</si>
  <si>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</si>
  <si>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</si>
  <si>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</si>
  <si>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</si>
  <si>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</si>
  <si>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</si>
  <si>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</si>
  <si>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</si>
  <si>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</si>
  <si>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</si>
  <si>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</si>
  <si>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</si>
  <si>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</si>
  <si>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</si>
  <si>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</si>
  <si>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</si>
  <si>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</si>
  <si>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</si>
  <si>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</si>
  <si>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</si>
  <si>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</si>
  <si>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</si>
  <si>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</si>
  <si>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</si>
  <si>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</si>
  <si>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</si>
  <si>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</si>
  <si>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</si>
  <si>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</si>
  <si>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</si>
  <si>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</si>
  <si>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</si>
  <si>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</si>
  <si>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</si>
  <si>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</si>
  <si>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</si>
  <si>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</si>
  <si>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</si>
  <si>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1114    INVERSIONES TEMPORALES (HASTA 3 MESES)</t>
  </si>
  <si>
    <t>11140-0000-0002-0000-0000</t>
  </si>
  <si>
    <t>INVERSIONES BANORTE</t>
  </si>
  <si>
    <t>11140-0000-0005-0000-0000</t>
  </si>
  <si>
    <t>INVERSIONES BAJIO</t>
  </si>
  <si>
    <t>11140-0000-0009-0000-0000</t>
  </si>
  <si>
    <t>INVERSIONES VARIAS</t>
  </si>
  <si>
    <t>MESA DE DINERO/PAPEL GUBERNAMENTAL</t>
  </si>
  <si>
    <t>NADA QUE COMENTAR</t>
  </si>
  <si>
    <t>12111-7610-0000-0000-0000</t>
  </si>
  <si>
    <t>DEPOSITOS A LP EN MONEDA NACIONAL</t>
  </si>
  <si>
    <t>CERTIFICADO BURSÁTIL</t>
  </si>
  <si>
    <t>11220-0000-0001-0000-0000</t>
  </si>
  <si>
    <t>CHEQUES DEVUELTOS</t>
  </si>
  <si>
    <t>11220-0000-0002-0000-0000</t>
  </si>
  <si>
    <t>ANTICIPO DE SUELDOS</t>
  </si>
  <si>
    <t>11220-0000-0009-0000-0000</t>
  </si>
  <si>
    <t>ANTICIPO AGUINALDOS</t>
  </si>
  <si>
    <t>11226-0000-0000-0000-0000</t>
  </si>
  <si>
    <t>CUENTAS POR COBRAR A ENTIDADES FEDERATIV</t>
  </si>
  <si>
    <t>11229-0000-0000-0000-0000</t>
  </si>
  <si>
    <t>OTRAS CUENTAS POR COBRAR</t>
  </si>
  <si>
    <t>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</si>
  <si>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</si>
  <si>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</si>
  <si>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</si>
  <si>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</si>
  <si>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</si>
  <si>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11240-0000-0005-0003-0000</t>
  </si>
  <si>
    <t>MULTAS DE TRANSPORTE PUBLICO</t>
  </si>
  <si>
    <t>11240-0000-0005-0004-0000</t>
  </si>
  <si>
    <t>MULTAS DE TRANSPORTE (PAE)</t>
  </si>
  <si>
    <t>11240-0000-0005-0009-0000</t>
  </si>
  <si>
    <t>MULTAS FISCALIZACIÓN</t>
  </si>
  <si>
    <t>11240-0000-0005-0010-0000</t>
  </si>
  <si>
    <t>MULTAS FISCALIZACIÓN (PAE)</t>
  </si>
  <si>
    <t>11240-0000-0005-0015-0000</t>
  </si>
  <si>
    <t>MULTAS ECOLOGÍA</t>
  </si>
  <si>
    <t>11240-0000-0005-0016-0000</t>
  </si>
  <si>
    <t>MULTAS ECOLOGÍA (PAE)</t>
  </si>
  <si>
    <t>11240-0000-0005-0020-0000</t>
  </si>
  <si>
    <t>MULTAS VERIFICACIÓN NORMATIVA</t>
  </si>
  <si>
    <t>11240-0000-0005-0021-0000</t>
  </si>
  <si>
    <t>MULTAS VERIFICACIÓN NORMATIVA (PAE)</t>
  </si>
  <si>
    <t>11240-0000-0005-0030-0000</t>
  </si>
  <si>
    <t>MULTAS POR INCUMPLIMIENTO DE CONTRATOS</t>
  </si>
  <si>
    <t>11240-0000-0005-0032-0000</t>
  </si>
  <si>
    <t>MULTAS DE SERVICIOS DE SEGURIDAD PRIVADA</t>
  </si>
  <si>
    <t>11230-0000-0001-0382-0000</t>
  </si>
  <si>
    <t>MIGUEL ANGEL BALDERAS FERNANDEZ</t>
  </si>
  <si>
    <t>11230-0000-0001-0614-0000</t>
  </si>
  <si>
    <t>MAURICIO ALBERTO RODRIGUEZ GOÑI</t>
  </si>
  <si>
    <t>11230-0000-0001-0680-0000</t>
  </si>
  <si>
    <t>MARIO CAMPOS GUTIERREZ</t>
  </si>
  <si>
    <t>11230-0000-0001-0724-0000</t>
  </si>
  <si>
    <t>OMAR JASSIEL DE ANDA SERRANO</t>
  </si>
  <si>
    <t>11230-0000-0003-0001-0000</t>
  </si>
  <si>
    <t>DEUDORES DIVERSOS</t>
  </si>
  <si>
    <t>11230-0000-0003-0010-0000</t>
  </si>
  <si>
    <t>SRIA DE FINANZAS INVERSIÓN Y ADMON</t>
  </si>
  <si>
    <t>11230-0000-0003-0013-0000</t>
  </si>
  <si>
    <t>LIC. HUMBERTO BOTELLO RUIZ</t>
  </si>
  <si>
    <t>11230-0000-0003-0015-0000</t>
  </si>
  <si>
    <t>FELIPE DE JESUS ORTIZ</t>
  </si>
  <si>
    <t>GASTO A COMPROBAR</t>
  </si>
  <si>
    <t>POR COMPROBAR</t>
  </si>
  <si>
    <t>EN INVESTIGACIÓN</t>
  </si>
  <si>
    <t>11310-0000-0198-0000-0000</t>
  </si>
  <si>
    <t>ANTICIPO ARMAMENTO</t>
  </si>
  <si>
    <t>11340-0000-0035-0000-0000</t>
  </si>
  <si>
    <t>CONSTRUCTORA POR SA DE CV</t>
  </si>
  <si>
    <t>11340-0000-0084-0000-0000</t>
  </si>
  <si>
    <t>CONSTRUCTORA CHAS SA DE CV</t>
  </si>
  <si>
    <t>11340-0000-0295-0000-0000</t>
  </si>
  <si>
    <t>SISTEMAS DE INGENIERIA Y SOLUCIONES CONS</t>
  </si>
  <si>
    <t>11340-0000-0310-0000-0000</t>
  </si>
  <si>
    <t>GUSTAVO GUILLERMO BANUELOS ORTEGA</t>
  </si>
  <si>
    <t>11340-0000-0583-0000-0000</t>
  </si>
  <si>
    <t>DISEÑOS AMBIENTALES S.A. DE C.V.</t>
  </si>
  <si>
    <t>11340-0000-0591-0000-0000</t>
  </si>
  <si>
    <t>PROYECTOS Y CONSTRUCCIONES PLUS, S.A. DE</t>
  </si>
  <si>
    <t>11340-0000-0595-0000-0000</t>
  </si>
  <si>
    <t>URBARK CONSTRUCCIONES S.A. DE C.V.</t>
  </si>
  <si>
    <t>11340-0000-0599-0000-0000</t>
  </si>
  <si>
    <t>GURAM CONSTRUCTORA S.A. DE C.V.</t>
  </si>
  <si>
    <t>11340-0000-0600-0000-0000</t>
  </si>
  <si>
    <t>GRUPO CONSTRUCTOR DRAGON S.A. DE C.V.</t>
  </si>
  <si>
    <t>11340-0000-0601-0000-0000</t>
  </si>
  <si>
    <t>CONSTRUCTORA Y ARRENDADORA DE MAQUINARIA</t>
  </si>
  <si>
    <t>11340-0000-0602-0000-0000</t>
  </si>
  <si>
    <t>CONSTRUCTORA NOARDIQ S.A. DE C.V.</t>
  </si>
  <si>
    <t>11340-0000-0603-0000-0000</t>
  </si>
  <si>
    <t>CONSTRUCTORA Y ARRENDADORA ARANDA &amp; GUTI</t>
  </si>
  <si>
    <t>11340-0000-0604-0000-0000</t>
  </si>
  <si>
    <t>OBRAS A TIEMPO S.A. DE C.V.</t>
  </si>
  <si>
    <t>11340-0000-0607-0000-0000</t>
  </si>
  <si>
    <t>URBANIZADORA CARR S.A. DE C.V.</t>
  </si>
  <si>
    <t>11340-0000-0610-0000-0000</t>
  </si>
  <si>
    <t>AXA PROYECTOS Y CONSTRUCCION SA DE CV</t>
  </si>
  <si>
    <t>11340-0000-0611-0000-0000</t>
  </si>
  <si>
    <t>INMOBILIARIA DIMARJ SA DE CV</t>
  </si>
  <si>
    <t>11340-0000-0612-0000-0000</t>
  </si>
  <si>
    <t>CAMINOS COMPACTOS DE MEXICO SA DE CV</t>
  </si>
  <si>
    <t>11340-0000-0613-0000-0000</t>
  </si>
  <si>
    <t>CONSTRUCCION Y SERVICIOS DEL BAJIO SA CV</t>
  </si>
  <si>
    <t>11340-0000-0614-0000-0000</t>
  </si>
  <si>
    <t>CONSTRUCTORA ELECTRICA DEL BAJIO SA CV</t>
  </si>
  <si>
    <t>11340-0000-0615-0000-0000</t>
  </si>
  <si>
    <t>MIGUEL ANGEL MATA SEGOVIANO</t>
  </si>
  <si>
    <t>11340-0000-0618-0000-0000</t>
  </si>
  <si>
    <t>ROSALES GAMA CONSTRUCCIONES, S.A. DE C</t>
  </si>
  <si>
    <t>11340-0000-0624-0000-0000</t>
  </si>
  <si>
    <t>CONSTRUCCION Y URBANISMO DE LEON S.A.</t>
  </si>
  <si>
    <t>11340-0000-0626-0000-0000</t>
  </si>
  <si>
    <t>JOS CONSTRUCTORA Y ARRENDADORA S.A. DE</t>
  </si>
  <si>
    <t>11340-0000-0629-0000-0000</t>
  </si>
  <si>
    <t>CONSTRUCCION Y EDIFICACION MDR S.A. DE C</t>
  </si>
  <si>
    <t>11340-0000-0630-0000-0000</t>
  </si>
  <si>
    <t>JUAN CARLOS LOPEZ GONZALEZ</t>
  </si>
  <si>
    <t>11340-0000-0631-0000-0000</t>
  </si>
  <si>
    <t>VICTOR FELIPE PADILLA DUQUE</t>
  </si>
  <si>
    <t>11340-0000-0632-0000-0000</t>
  </si>
  <si>
    <t>ARSA CONSTRUYE S.A. DE C.V.</t>
  </si>
  <si>
    <t>11340-0000-0638-0000-0000</t>
  </si>
  <si>
    <t>URBANIZACION Y CONSTRUCCION EN OBRA S.A.</t>
  </si>
  <si>
    <t>11340-0000-0641-0000-0000</t>
  </si>
  <si>
    <t>ARRONA CONSTRUCTORES, S.A. DE C.V.</t>
  </si>
  <si>
    <t>11340-0000-0642-0000-0000</t>
  </si>
  <si>
    <t>RIEGOS ASFALTICOS, S.A. DE C.V.</t>
  </si>
  <si>
    <t>11340-0000-0643-0000-0000</t>
  </si>
  <si>
    <t>ARCCO PROFESIONALES EN CONSTRUCCION S.A.</t>
  </si>
  <si>
    <t>11340-0000-0644-0000-0000</t>
  </si>
  <si>
    <t>VEESGAL CONSTRUCCIONES S.A. DE C.V.</t>
  </si>
  <si>
    <t>11340-0000-0646-0000-0000</t>
  </si>
  <si>
    <t>SUPERVISION Y DISEÑO S.A. DE C.V.</t>
  </si>
  <si>
    <t>11340-0000-0649-0000-0000</t>
  </si>
  <si>
    <t>CORPORACION LANTANA S.A. DE C.V.</t>
  </si>
  <si>
    <t>11340-0000-0651-0000-0000</t>
  </si>
  <si>
    <t>COMBASA, S.A. DE C.V.</t>
  </si>
  <si>
    <t>11340-0000-0654-0000-0000</t>
  </si>
  <si>
    <t>URBANIZADORA DEL CENTRO S.A. DE C.V.</t>
  </si>
  <si>
    <t>11340-0000-0660-0000-0000</t>
  </si>
  <si>
    <t>ESTUDIOS PROYECTOS Y CONSTRUCCIONES CASE</t>
  </si>
  <si>
    <t>11340-0000-0662-0000-0000</t>
  </si>
  <si>
    <t>CONSTRUCTORA Y PAVIMENTADORA VISE, S.A</t>
  </si>
  <si>
    <t>11340-0000-0665-0000-0000</t>
  </si>
  <si>
    <t>GRUPO ACCIONISTAS EN INGENIERIA APLICADA</t>
  </si>
  <si>
    <t>11340-0000-0667-0000-0000</t>
  </si>
  <si>
    <t>CONSORCIO CONSTRUCTOR ECO DEL BAJIO, S.A</t>
  </si>
  <si>
    <t>11340-0000-0668-0000-0000</t>
  </si>
  <si>
    <t>CONSTRUCTORA LAN S.A. DE C.V.</t>
  </si>
  <si>
    <t>11340-0000-0669-0000-0000</t>
  </si>
  <si>
    <t>LABORATORIO Y CONSULTORIA LOA S.A. C.</t>
  </si>
  <si>
    <t>11340-0000-0674-0000-0000</t>
  </si>
  <si>
    <t>CEPI SA DE CV</t>
  </si>
  <si>
    <t>11340-0000-0676-0000-0000</t>
  </si>
  <si>
    <t>CONSTRUCTORA Y ARRENDADORA HER BEC SA CV</t>
  </si>
  <si>
    <t>11340-0000-0678-0000-0000</t>
  </si>
  <si>
    <t>ESTUDIOS EDIFICACIONES Y PRESFORZADOS IB</t>
  </si>
  <si>
    <t>11340-0000-0683-0000-0000</t>
  </si>
  <si>
    <t>INGENIERIA Y DESARROLLO SUSTENTABLE ESTU</t>
  </si>
  <si>
    <t>11340-0000-0687-0000-0000</t>
  </si>
  <si>
    <t>OLMACE SA DE CV</t>
  </si>
  <si>
    <t>11340-0000-0688-0000-0000</t>
  </si>
  <si>
    <t>PROYECTOS Y CONSTRUCCIONES RAGUE SA CV</t>
  </si>
  <si>
    <t>11340-0000-0692-0000-0000</t>
  </si>
  <si>
    <t>URBANIZADORA CARDONA &amp; CARDONA SA DE CV</t>
  </si>
  <si>
    <t>11340-0000-0696-0000-0000</t>
  </si>
  <si>
    <t>GONZALO ACEVEDO CORREA</t>
  </si>
  <si>
    <t>11340-0000-0697-0000-0000</t>
  </si>
  <si>
    <t>CORPORATIVO PASEVA, S.A. DE C.V.</t>
  </si>
  <si>
    <t>11340-0000-0698-0000-0000</t>
  </si>
  <si>
    <t>LDA INFRAESTRUCTURA, S.A. DE C.V.</t>
  </si>
  <si>
    <t>11340-0000-0702-0000-0000</t>
  </si>
  <si>
    <t>URBE PROYECTOS Y CONSTRUCCIONES, S.A. DE</t>
  </si>
  <si>
    <t>11340-0000-0705-0000-0000</t>
  </si>
  <si>
    <t>ERA ARCHITECT S.A. DE C.V.</t>
  </si>
  <si>
    <t>11340-0000-0709-0000-0000</t>
  </si>
  <si>
    <t>GRUPO EMPRESARIAL ACROPOLIS S.A. DE C.V.</t>
  </si>
  <si>
    <t>11340-0000-0710-0000-0000</t>
  </si>
  <si>
    <t>KARAMAWI CONSTRUCTORA S.A. DE C.V.</t>
  </si>
  <si>
    <t>11340-0000-0711-0000-0000</t>
  </si>
  <si>
    <t>COSUM S.A. DE C.V.</t>
  </si>
  <si>
    <t>11340-0000-0714-0000-0000</t>
  </si>
  <si>
    <t>KAY GRUPO CONSTRUCTOR, S.A. DE C.V.</t>
  </si>
  <si>
    <t>11340-0000-0719-0000-0000</t>
  </si>
  <si>
    <t>CONSTRUCTORA COIBSA, S.A. DE C.V.</t>
  </si>
  <si>
    <t>11340-0000-0720-0000-0000</t>
  </si>
  <si>
    <t>INGENIERIA DE CALIDAD S.A. DE C.V.</t>
  </si>
  <si>
    <t>11340-0000-0721-0000-0000</t>
  </si>
  <si>
    <t>CONSTRUCMAGNUM S.A. DE C.V.</t>
  </si>
  <si>
    <t>11340-0000-0722-0000-0000</t>
  </si>
  <si>
    <t>CONTRUCTORA COEROG S.A. DE C.V.</t>
  </si>
  <si>
    <t>11340-0000-0726-0000-0000</t>
  </si>
  <si>
    <t>JV SOLUCIONES INTEGRALES PARA LA CONSTRU</t>
  </si>
  <si>
    <t>11340-0000-0728-0000-0000</t>
  </si>
  <si>
    <t>GIL ENRIQUE VAZQUEZ AVILA</t>
  </si>
  <si>
    <t>11340-0000-0729-0000-0000</t>
  </si>
  <si>
    <t>CONURLE S.A. DE C.V.</t>
  </si>
  <si>
    <t>11340-0000-0732-0000-0000</t>
  </si>
  <si>
    <t>COELSE S.A. DE C.V.</t>
  </si>
  <si>
    <t>11340-0000-0734-0000-0000</t>
  </si>
  <si>
    <t>METALES LAMINADOS APARMEX S.A. DE C.V.</t>
  </si>
  <si>
    <t>11340-0000-0748-0000-0000</t>
  </si>
  <si>
    <t>JULIAN TEJADA PADILLA</t>
  </si>
  <si>
    <t>11340-0000-0750-0000-0000</t>
  </si>
  <si>
    <t>COMINVI S.A. DE C.V.</t>
  </si>
  <si>
    <t>11340-0000-0751-0000-0000</t>
  </si>
  <si>
    <t>GRUPO CONSTRUCTOR SACHAMA S.A. DE C.V.</t>
  </si>
  <si>
    <t>11340-0000-0752-0000-0000</t>
  </si>
  <si>
    <t>CONSTRUCTORA GRK, S.A. DE C.V.</t>
  </si>
  <si>
    <t>11340-0000-0753-0000-0000</t>
  </si>
  <si>
    <t>CH CONSTRUCTORA, S.A. DE C.V.</t>
  </si>
  <si>
    <t>11340-0000-0755-0000-0000</t>
  </si>
  <si>
    <t>PROYECTOS SUPERVISION Y CONTROL DE CALID</t>
  </si>
  <si>
    <t>11340-0000-0760-0000-0000</t>
  </si>
  <si>
    <t>PAVIMENTOS INTEGRALES, S.A. DE C.V.</t>
  </si>
  <si>
    <t>11340-0000-0762-0000-0000</t>
  </si>
  <si>
    <t>EDIFICACIÓN Y DISEÑO, S.A. DE C.V.</t>
  </si>
  <si>
    <t>11340-0000-0764-0000-0000</t>
  </si>
  <si>
    <t>DANIEL GUTIERREZ DE LOYOLA</t>
  </si>
  <si>
    <t>11340-0000-0765-0000-0000</t>
  </si>
  <si>
    <t>URBANIZADORA AVI, S.A DE C.V.</t>
  </si>
  <si>
    <t>11340-0000-0766-0000-0000</t>
  </si>
  <si>
    <t>GRUCOBA, S.A. DE C.V.</t>
  </si>
  <si>
    <t>11340-0000-0772-0000-0000</t>
  </si>
  <si>
    <t>TITANIO URBANIZACIONES, SA DE CV</t>
  </si>
  <si>
    <t>11340-0000-0773-0000-0000</t>
  </si>
  <si>
    <t>CONSTRUCTORA OLIVSA, SA DE CV</t>
  </si>
  <si>
    <t>11340-0000-0778-0000-0000</t>
  </si>
  <si>
    <t>MOALSA, S.A. DE C.V.</t>
  </si>
  <si>
    <t>11340-0000-0781-0000-0000</t>
  </si>
  <si>
    <t>RANGU CONSTRUCTORA, SA DE CV</t>
  </si>
  <si>
    <t>11340-0000-0782-0000-0000</t>
  </si>
  <si>
    <t>ESTUDIOS Y PROYECTOS VIA TRANS, SA DE CV</t>
  </si>
  <si>
    <t>11340-0000-0783-0000-0000</t>
  </si>
  <si>
    <t>DC CONSTRUCTORES, S.A. DE C.V.</t>
  </si>
  <si>
    <t>11340-0000-0784-0000-0000</t>
  </si>
  <si>
    <t>CONSTRUCCIONES Y TUBERIAS DEL CENTRO, S</t>
  </si>
  <si>
    <t>11340-0000-0790-0000-0000</t>
  </si>
  <si>
    <t>MATERIALES Y URBANIZACION A &amp; M, S.A. DE</t>
  </si>
  <si>
    <t>11340-0000-0794-0000-0000</t>
  </si>
  <si>
    <t>SIRACO GRUPO CONSTRUCTOR, S.A. DE C.V.</t>
  </si>
  <si>
    <t>11340-0000-0796-0000-0000</t>
  </si>
  <si>
    <t>OLAEZ CONSTRUCCIÓN Y PROYECTOS, S.A. DE</t>
  </si>
  <si>
    <t>11340-0000-0797-0000-0000</t>
  </si>
  <si>
    <t>FONDO ARQUITECTURA, S.A. DE C.V.</t>
  </si>
  <si>
    <t>11340-0000-0798-0000-0000</t>
  </si>
  <si>
    <t>MARIANA PARRA SANCHEZ</t>
  </si>
  <si>
    <t>11340-0000-0799-0000-0000</t>
  </si>
  <si>
    <t>MONTBLANC CONSTRUCCIONES, S.A. DE C.V.</t>
  </si>
  <si>
    <t>11340-0000-0803-0000-0000</t>
  </si>
  <si>
    <t>ANTONIO LUIS MENDOZA DEL TORO</t>
  </si>
  <si>
    <t>11340-0000-0804-0000-0000</t>
  </si>
  <si>
    <t>ACCA, S.A. DE C.V.</t>
  </si>
  <si>
    <t>11340-0000-0805-0000-0000</t>
  </si>
  <si>
    <t>CONSTRUEXCAVACIONES TOVAR, S.A. DE C.V</t>
  </si>
  <si>
    <t>11340-0000-0806-0000-0000</t>
  </si>
  <si>
    <t>SOLREPSA, S.A. DE C.V.</t>
  </si>
  <si>
    <t>11340-0000-0810-0000-0000</t>
  </si>
  <si>
    <t>BENJAMIN PONTON ZUÑIGA</t>
  </si>
  <si>
    <t>11340-0000-0811-0000-0000</t>
  </si>
  <si>
    <t>BISICO, S.A. DE C.V.</t>
  </si>
  <si>
    <t>11340-0000-0812-0000-0000</t>
  </si>
  <si>
    <t>GERINPRO CONSULTORES, S.C.</t>
  </si>
  <si>
    <t>11340-0000-0817-0000-0000</t>
  </si>
  <si>
    <t>JOSAFAT HUERTA MUÑOZ</t>
  </si>
  <si>
    <t>11340-0000-0818-0000-0000</t>
  </si>
  <si>
    <t>J. ALEJANDRO ZUMARAN CAMACHO</t>
  </si>
  <si>
    <t>11340-0000-0819-0000-0000</t>
  </si>
  <si>
    <t>GENERAL INSTALADORA S.A. DE C.V.</t>
  </si>
  <si>
    <t>11340-0000-0820-0000-0000</t>
  </si>
  <si>
    <t>CONSTRUCTORA RAMBEL DEL BAJIO S.A. DE C.</t>
  </si>
  <si>
    <t>11340-0000-0821-0000-0000</t>
  </si>
  <si>
    <t>URBANIZADORA CAROD DE LEON, S.A. DE C.V.</t>
  </si>
  <si>
    <t>11340-0000-0823-0000-0000</t>
  </si>
  <si>
    <t>AGUILIA S.A. DE C.V.</t>
  </si>
  <si>
    <t>11340-0000-0825-0000-0000</t>
  </si>
  <si>
    <t>KEME FOLDET S. DE R.L. DE C.V.</t>
  </si>
  <si>
    <t>11340-0000-0826-0000-0000</t>
  </si>
  <si>
    <t>TRAZA ENTORNO S. DE R.L. DE C.V.</t>
  </si>
  <si>
    <t>11340-0000-0830-0000-0000</t>
  </si>
  <si>
    <t>TALLER DE DISEÑO URBANO, S.A. DE C.V.</t>
  </si>
  <si>
    <t>11340-0000-0831-0000-0000</t>
  </si>
  <si>
    <t>SERVICIOS PROFESIONALES DE ACABADO EN CO</t>
  </si>
  <si>
    <t>11340-0000-0832-0000-0000</t>
  </si>
  <si>
    <t>INGENIERIA EDIFICACION Y PROYECCION, S.A</t>
  </si>
  <si>
    <t>11340-0000-0833-0000-0000</t>
  </si>
  <si>
    <t>CONSTRUCCION Y URBANIZACION R &amp; G, S.A D</t>
  </si>
  <si>
    <t>11340-0000-0837-0000-0000</t>
  </si>
  <si>
    <t>CONSTRUCCIONES Y URBANIZACIONES SAN ANGE</t>
  </si>
  <si>
    <t>11340-0000-0838-0000-0000</t>
  </si>
  <si>
    <t>ARTURO ALCALA CORTES</t>
  </si>
  <si>
    <t>11340-0000-0839-0000-0000</t>
  </si>
  <si>
    <t>CONSTRUCTORA HUMORA SA DE CV</t>
  </si>
  <si>
    <t>11340-0000-0840-0000-0000</t>
  </si>
  <si>
    <t>GRUPO INTEGRAL DE INGENIERIA CIVIL SA DE</t>
  </si>
  <si>
    <t>11340-0000-0842-0000-0000</t>
  </si>
  <si>
    <t>CONSTRUCASA ARQUITECTURA Y SUMINISTRO PA</t>
  </si>
  <si>
    <t>11340-0000-0844-0000-0000</t>
  </si>
  <si>
    <t>SARA ELENA NARVAEZ MARTINEZ</t>
  </si>
  <si>
    <t>11340-0000-0845-0000-0000</t>
  </si>
  <si>
    <t>JOSE CONCEPCION PEREZ ARENAS</t>
  </si>
  <si>
    <t>11340-0000-0847-0000-0000</t>
  </si>
  <si>
    <t>SALVADOR ZERMEÑO MENDEZ</t>
  </si>
  <si>
    <t>11340-0000-0849-0000-0000</t>
  </si>
  <si>
    <t>INSTALACIONES HIDRAULICAS Y URBANIZACION</t>
  </si>
  <si>
    <t>11340-0000-0850-0000-0000</t>
  </si>
  <si>
    <t>ARVENSA CONSULTORIA Y CONSTRUCCION, S.A.</t>
  </si>
  <si>
    <t>11340-0000-0851-0000-0000</t>
  </si>
  <si>
    <t>DSS ESTRUCTURAS, S.A. DE C.V.</t>
  </si>
  <si>
    <t>11340-0000-0853-0000-0000</t>
  </si>
  <si>
    <t>CONSTRUCTORA Y EDIFICADORA GUANAJUATENSE</t>
  </si>
  <si>
    <t>11340-0000-0854-0000-0000</t>
  </si>
  <si>
    <t>CONSULTORIA Y CONSTRUCCIONES DEL CENTRO</t>
  </si>
  <si>
    <t>11340-0000-0856-0000-0000</t>
  </si>
  <si>
    <t>ECOVO SOLAR, S.A. DE C.V</t>
  </si>
  <si>
    <t>11340-0000-0857-0000-0000</t>
  </si>
  <si>
    <t>ARKYTEK HC, S.A. DE C.V.</t>
  </si>
  <si>
    <t>11340-0000-0859-0000-0000</t>
  </si>
  <si>
    <t>BRATE, S.A. DE C.V.</t>
  </si>
  <si>
    <t>11340-0000-0862-0000-0000</t>
  </si>
  <si>
    <t>CONSTRUGART, S.A. DE C.V</t>
  </si>
  <si>
    <t>11340-0000-0863-0000-0000</t>
  </si>
  <si>
    <t>DESARROLLOS INMOBILIARIOS LEONESES, S.A.</t>
  </si>
  <si>
    <t>11340-0000-0865-0000-0000</t>
  </si>
  <si>
    <t>CONTRATISTAS CENTENARIO S.A. DE C.V.</t>
  </si>
  <si>
    <t>11340-0000-0869-0000-0000</t>
  </si>
  <si>
    <t>JOSE GERARDO BOKITS MARQUEZ</t>
  </si>
  <si>
    <t>11340-0000-0870-0000-0000</t>
  </si>
  <si>
    <t>PIA, SUPERVISION Y GERENCIA DE PROYECTOS</t>
  </si>
  <si>
    <t>11340-0000-0872-0000-0000</t>
  </si>
  <si>
    <t>CONSTRUCCIONES E INGENIERIA CGO, S.A. DE</t>
  </si>
  <si>
    <t>11340-0000-0873-0000-0000</t>
  </si>
  <si>
    <t>ADRA INGENIERIA, S.A. DE C.V.</t>
  </si>
  <si>
    <t>11340-0000-0874-0000-0000</t>
  </si>
  <si>
    <t>GRG CONSTRUCCIONES, S.A. DE C.V.</t>
  </si>
  <si>
    <t>11340-0000-0875-0000-0000</t>
  </si>
  <si>
    <t>EDIFICADORA Y URBANIZADORA CAP, S.A. DE</t>
  </si>
  <si>
    <t>11340-0000-0879-0000-0000</t>
  </si>
  <si>
    <t>ARQUIA, S.A. DE C.V.</t>
  </si>
  <si>
    <t>11340-0000-0880-0000-0000</t>
  </si>
  <si>
    <t>ISABEL REGINA ACEVEDO SEGURA</t>
  </si>
  <si>
    <t>11340-0000-0882-0000-0000</t>
  </si>
  <si>
    <t>ZIP-ZAC CONSTRUCTORA, S.A. DE C.V.</t>
  </si>
  <si>
    <t>11340-0000-0883-0000-0000</t>
  </si>
  <si>
    <t>JOSE BERNARDO GOMEZ PADILLA</t>
  </si>
  <si>
    <t>11340-0000-0884-0000-0000</t>
  </si>
  <si>
    <t>JOSE GUADALUPE RAMIREZ MARTINEZ</t>
  </si>
  <si>
    <t>11340-0000-0885-0000-0000</t>
  </si>
  <si>
    <t>DESARROLLADORA ZANTE SA DE CV</t>
  </si>
  <si>
    <t>11340-0000-0886-0000-0000</t>
  </si>
  <si>
    <t>ERICKON S.A. DE C.V.</t>
  </si>
  <si>
    <t>11340-0000-0887-0000-0000</t>
  </si>
  <si>
    <t>AUREN BAJIO, S.C.</t>
  </si>
  <si>
    <t>11340-0000-0889-0000-0000</t>
  </si>
  <si>
    <t>CITTA ARQUITECTOS, S.A. DE C.V.</t>
  </si>
  <si>
    <t>11340-0000-0890-0000-0000</t>
  </si>
  <si>
    <t>PLIEGO MALDONADO ALFREDO</t>
  </si>
  <si>
    <t>11340-0000-0893-0000-0000</t>
  </si>
  <si>
    <t>CEDEÑO JUAREZ JOSE MAURICIO</t>
  </si>
  <si>
    <t>11340-0000-0894-0000-0000</t>
  </si>
  <si>
    <t>PAVIMENTOS Y TERRACERIAS DE LEON, S.A. D</t>
  </si>
  <si>
    <t>11340-0000-0895-0000-0000</t>
  </si>
  <si>
    <t>GRUPO CONSTRUCTOR CREA3, S.A. C.V.</t>
  </si>
  <si>
    <t>11340-0000-0896-0000-0000</t>
  </si>
  <si>
    <t>JUANA ADRIANA BARROSO BARROSO</t>
  </si>
  <si>
    <t>11340-0000-0898-0000-0000</t>
  </si>
  <si>
    <t>VARGAS CIFUENTES HECTOR ALEJANDRO</t>
  </si>
  <si>
    <t>11340-0000-0899-0000-0000</t>
  </si>
  <si>
    <t>AREINA, S.A. DE C.V.</t>
  </si>
  <si>
    <t>11340-0000-0901-0000-0000</t>
  </si>
  <si>
    <t>HIDRO ALTERNATIVAS EN INGENIERÍA, S.A. D</t>
  </si>
  <si>
    <t>11340-0000-0902-0000-0000</t>
  </si>
  <si>
    <t>CONSTRUCTORA ERSO, S.A. DE C.V.</t>
  </si>
  <si>
    <t>11340-0000-0904-0000-0000</t>
  </si>
  <si>
    <t>URBANIZADORA SAN AZCURRA, S.A. DE C.V.</t>
  </si>
  <si>
    <t>11340-0000-0905-0000-0000</t>
  </si>
  <si>
    <t>BAEZ VAZQUEZ ALFREDO</t>
  </si>
  <si>
    <t>11340-0000-0906-0000-0000</t>
  </si>
  <si>
    <t>ING. JUAN ROJAS GRIMALDO</t>
  </si>
  <si>
    <t>11340-0000-0907-0000-0000</t>
  </si>
  <si>
    <t>ASESORES ESPECIALIZADOS EN EL DESARROLLO</t>
  </si>
  <si>
    <t>11340-0000-0908-0000-0000</t>
  </si>
  <si>
    <t>ING. JORGE FRANCISCO ESPINOZA ZAPIAIN</t>
  </si>
  <si>
    <t>11340-0000-0910-0000-0000</t>
  </si>
  <si>
    <t>DRON 3, S.A. DE C.V.</t>
  </si>
  <si>
    <t>11340-0000-0915-0000-0000</t>
  </si>
  <si>
    <t>CONSTRUCTORA SISTOS &amp; ASOCIADOS, S.A. DE</t>
  </si>
  <si>
    <t>11340-0000-0917-0000-0000</t>
  </si>
  <si>
    <t>CINQUE MISI, S.A. DE C.V.</t>
  </si>
  <si>
    <t>11340-0000-0918-0000-0000</t>
  </si>
  <si>
    <t>INMAPE, S.A. DE C.V.</t>
  </si>
  <si>
    <t>11340-0000-0921-0000-0000</t>
  </si>
  <si>
    <t>JOSE ANTONIO MONTIEL MARTINEZ</t>
  </si>
  <si>
    <t>11340-0000-0923-0000-0000</t>
  </si>
  <si>
    <t>TECNOLOGIA EN CONSTRUCCIONES DEL CENTRO,</t>
  </si>
  <si>
    <t>11340-0000-0924-0000-0000</t>
  </si>
  <si>
    <t>LABORATORIO DE ARQUITECTURA METROPOLITAN</t>
  </si>
  <si>
    <t>11340-0000-0925-0000-0000</t>
  </si>
  <si>
    <t>LUIS DANIEL ALONZO FLORES</t>
  </si>
  <si>
    <t>11340-0000-0926-0000-0000</t>
  </si>
  <si>
    <t>AGUILAR CONSULTING GROUP, S.A. DE C.V.</t>
  </si>
  <si>
    <t>11340-0000-0927-0000-0000</t>
  </si>
  <si>
    <t>CATORZA INGENIEROS, S.A. DE C.V.</t>
  </si>
  <si>
    <t>11340-0000-0928-0000-0000</t>
  </si>
  <si>
    <t>INDUSTRIAS SOLA BASIC, S.A. DE C.V.</t>
  </si>
  <si>
    <t>11340-0000-0929-0000-0000</t>
  </si>
  <si>
    <t>HMT CONSTRUCCIONES, S.A. DE C.V.</t>
  </si>
  <si>
    <t>11340-0000-0930-0000-0000</t>
  </si>
  <si>
    <t>TECHOS CONSTRUCTORA, S.A. DE C.V</t>
  </si>
  <si>
    <t>11340-0000-0931-0000-0000</t>
  </si>
  <si>
    <t>GRUPO CONSTRUCTOR CHICOME, S.A. DE C.V.</t>
  </si>
  <si>
    <t>11390-0000-0002-0000-0000</t>
  </si>
  <si>
    <t>OTROS DERECHOS A REC BIENES O SERV A CP</t>
  </si>
  <si>
    <t>11449-2390-0000-0000-0000</t>
  </si>
  <si>
    <t>OTS PROD Y MCIAS ADQ COMO MATERIA PRIMA</t>
  </si>
  <si>
    <t>PRECIOS  PROMEDIOS</t>
  </si>
  <si>
    <t>11511-2100-0000-0000-0000</t>
  </si>
  <si>
    <t>MAT D ADMON EMISION D DOC Y ART OFIC</t>
  </si>
  <si>
    <t>11512-2200-0000-0000-0000</t>
  </si>
  <si>
    <t>ALIMENTOS Y UTENSILIOS</t>
  </si>
  <si>
    <t>11513-2400-0000-0000-0000</t>
  </si>
  <si>
    <t>MAT Y ART D CONSTRUCCION Y REPARACION</t>
  </si>
  <si>
    <t>11514-2500-0000-0000-0000</t>
  </si>
  <si>
    <t>PRODUCTOS QUIM FARMACEUTICOS Y DE LABOR</t>
  </si>
  <si>
    <t>11515-2600-0000-0000-0000</t>
  </si>
  <si>
    <t>COMBUSTIBLES LUBRICANTES Y ADITIVOS</t>
  </si>
  <si>
    <t>11516-2700-0000-0000-0000</t>
  </si>
  <si>
    <t>VEST BLANC PREND D PROTEC Y ART DEPORT</t>
  </si>
  <si>
    <t>11517-2800-0000-0000-0000</t>
  </si>
  <si>
    <t>MATERIALES Y SUMINISTROS DE SEGURIDAD</t>
  </si>
  <si>
    <t>11518-2900-0000-0000-0000</t>
  </si>
  <si>
    <t>HERRAM REFAC Y ACC MENORES PARA CONSUMO</t>
  </si>
  <si>
    <t>12138-7580-0001-0000-0000</t>
  </si>
  <si>
    <t>FID 2212 SIT OPTIBUS 3RA Y 4TA ETAPA</t>
  </si>
  <si>
    <t>12138-7580-0002-0000-0000</t>
  </si>
  <si>
    <t>FIDEICOMISO POLIFORUM</t>
  </si>
  <si>
    <t>12138-7580-0003-0000-0000</t>
  </si>
  <si>
    <t>FIDEICOMISO FIFOSEC 19375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</si>
  <si>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</si>
  <si>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</si>
  <si>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</si>
  <si>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</si>
  <si>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>FIDEICOMISO IRREVOCABLE POR 25 AÑOS</t>
  </si>
  <si>
    <t>FIDEICOMISO 124495 POLIFORUM</t>
  </si>
  <si>
    <t>CONSTITUIR INFRAESTRUCTURA REQUERIDA A FIN DE CONTAR CON RECINTOS DISEÑADOS Y EQUIPADOS SEGÚN ESTANDARES INTERNACIONALES PARA REALIZAR FERIAS, CONGRESOS, EXPOSICIONES Y CONVENCIONES INDUSTRIALES Y COMERCIALES</t>
  </si>
  <si>
    <t>12142-7280-0001-0000-0000</t>
  </si>
  <si>
    <t>ACCIONES METROFINANCIERA</t>
  </si>
  <si>
    <t>INVERSIÓN EN ACCIÓN</t>
  </si>
  <si>
    <t>METROFINANCIERA S.A.P.I. DE C.V., SOFOM, E.N.R.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</si>
  <si>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</si>
  <si>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</si>
  <si>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</si>
  <si>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</si>
  <si>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</si>
  <si>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</si>
  <si>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</si>
  <si>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</si>
  <si>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</si>
  <si>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</si>
  <si>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</si>
  <si>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</si>
  <si>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</si>
  <si>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</si>
  <si>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</si>
  <si>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</si>
  <si>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</si>
  <si>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</si>
  <si>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</si>
  <si>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</si>
  <si>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</si>
  <si>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</si>
  <si>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</si>
  <si>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</si>
  <si>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</si>
  <si>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</si>
  <si>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</si>
  <si>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</si>
  <si>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</si>
  <si>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</si>
  <si>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</si>
  <si>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</si>
  <si>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</si>
  <si>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</si>
  <si>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</si>
  <si>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</si>
  <si>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</si>
  <si>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</si>
  <si>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</si>
  <si>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</si>
  <si>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</si>
  <si>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</si>
  <si>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</si>
  <si>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</si>
  <si>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</si>
  <si>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</si>
  <si>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</si>
  <si>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</si>
  <si>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</si>
  <si>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</si>
  <si>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</si>
  <si>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</si>
  <si>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</si>
  <si>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</si>
  <si>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</si>
  <si>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</si>
  <si>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</si>
  <si>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</si>
  <si>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</si>
  <si>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</si>
  <si>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</si>
  <si>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</si>
  <si>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</si>
  <si>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</si>
  <si>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</si>
  <si>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</si>
  <si>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</si>
  <si>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</si>
  <si>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</si>
  <si>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</si>
  <si>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</si>
  <si>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</si>
  <si>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</si>
  <si>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</si>
  <si>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</si>
  <si>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</si>
  <si>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</si>
  <si>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</si>
  <si>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</si>
  <si>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</si>
  <si>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</si>
  <si>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</si>
  <si>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</si>
  <si>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</si>
  <si>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12486-5761-0000-0000-0000</t>
  </si>
  <si>
    <t>EQUINOS</t>
  </si>
  <si>
    <t>12487-5771-0000-0000-0000</t>
  </si>
  <si>
    <t>ESPECIES MENORES Y DE ZOOLOGICO</t>
  </si>
  <si>
    <t>12489-5791-0000-0000-0000</t>
  </si>
  <si>
    <t>OTROS ACTIVOS BIOLOGICOS</t>
  </si>
  <si>
    <t>12630-0000-5110-0000-0000</t>
  </si>
  <si>
    <t>MENSUAL</t>
  </si>
  <si>
    <t>LÍNEA RECTA</t>
  </si>
  <si>
    <t>12630-0000-5120-0000-0000</t>
  </si>
  <si>
    <t>MUEB EXCEPTO DE OFIC Y ESTANTE</t>
  </si>
  <si>
    <t>12630-0000-5130-0000-0000</t>
  </si>
  <si>
    <t>BIENES ARTÍSTICOS, CULTURALES Y CIENTÍFI</t>
  </si>
  <si>
    <t>12630-0000-5150-0000-0000</t>
  </si>
  <si>
    <t>EQUIPO DE CÓMPUTO Y DE TI</t>
  </si>
  <si>
    <t>12630-0000-5190-0000-0000</t>
  </si>
  <si>
    <t>12630-0000-5210-0000-0000</t>
  </si>
  <si>
    <t>12630-0000-5220-0000-0000</t>
  </si>
  <si>
    <t>12630-0000-5230-0000-0000</t>
  </si>
  <si>
    <t>12630-0000-5290-0000-0000</t>
  </si>
  <si>
    <t>OTRO MOB Y EQPO EDUCACIONAL Y RECREATIVO</t>
  </si>
  <si>
    <t>12630-0000-5310-0000-0000</t>
  </si>
  <si>
    <t>12630-0000-5320-0000-0000</t>
  </si>
  <si>
    <t>12630-0000-5410-0000-0000</t>
  </si>
  <si>
    <t>AUTOMOVILES Y EQUIPO TERRESTRE</t>
  </si>
  <si>
    <t>12630-0000-5420-0000-0000</t>
  </si>
  <si>
    <t>12630-0000-5430-0000-0000</t>
  </si>
  <si>
    <t>12630-0000-5450-0000-0000</t>
  </si>
  <si>
    <t>12630-0000-5490-0000-0000</t>
  </si>
  <si>
    <t>12630-0000-5510-0000-0000</t>
  </si>
  <si>
    <t>12630-0000-5610-0000-0000</t>
  </si>
  <si>
    <t>12630-0000-5620-0000-0000</t>
  </si>
  <si>
    <t>12630-0000-5630-0000-0000</t>
  </si>
  <si>
    <t>12630-0000-5640-0000-0000</t>
  </si>
  <si>
    <t>12630-0000-5650-0000-0000</t>
  </si>
  <si>
    <t>EQPO DE COMUNICACION Y TELECOMUNICACION</t>
  </si>
  <si>
    <t>12630-0000-5660-0000-0000</t>
  </si>
  <si>
    <t>12630-0000-5670-0000-0000</t>
  </si>
  <si>
    <t>12630-0000-5690-0000-0000</t>
  </si>
  <si>
    <t>12640-0000-0000-0000-0000</t>
  </si>
  <si>
    <t>DETERIORO ACUMULADO DE ACT BIOLOGICOS</t>
  </si>
  <si>
    <t>12510-5911-0000-0000-0000</t>
  </si>
  <si>
    <t>SOFTWARE</t>
  </si>
  <si>
    <t>12540-0000-0000-0000-0000</t>
  </si>
  <si>
    <t>LICENCIAS</t>
  </si>
  <si>
    <t>12650-0000-5910-0000-0000</t>
  </si>
  <si>
    <t>12650-0000-5970-0000-0000</t>
  </si>
  <si>
    <t>LICENCIAS INFORMATICAS E INTELECTUALES</t>
  </si>
  <si>
    <t>12810-0000-0000-0000-0000, EST PERDIDA CTAS INCOB DOCTOS LP   -$33,367,558.89</t>
  </si>
  <si>
    <t>11910-0000-0003-0000-0000</t>
  </si>
  <si>
    <t>GLORIA DE LA LUZ NAVA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</si>
  <si>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</si>
  <si>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</si>
  <si>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</si>
  <si>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</si>
  <si>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</si>
  <si>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</si>
  <si>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</si>
  <si>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</si>
  <si>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</si>
  <si>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</si>
  <si>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</si>
  <si>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</si>
  <si>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</si>
  <si>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</si>
  <si>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11910-0000-0016-0000-0000</t>
  </si>
  <si>
    <t>MARÍA ELENA GUERRERO REYNOSO</t>
  </si>
  <si>
    <t>11910-0000-0017-0000-0000</t>
  </si>
  <si>
    <t>LUIS LÓPEZ MARTINELLI</t>
  </si>
  <si>
    <t>11910-0000-0018-0000-0000</t>
  </si>
  <si>
    <t>AFIANZADORA SOFIMEX,S.A.</t>
  </si>
  <si>
    <t>21111-0000-0300-0000-0000</t>
  </si>
  <si>
    <t>SUELDOS BASE AL PERSONAL PERMANENTE</t>
  </si>
  <si>
    <t>21115-0000-0801-0000-0000</t>
  </si>
  <si>
    <t>FONDO AHORRO EJERCICIOS ANTERIORES</t>
  </si>
  <si>
    <t>21120-0000-0001-0008-0000</t>
  </si>
  <si>
    <t>FABRICA DE ROPA LEON INDUSTRIAL SA DE CV</t>
  </si>
  <si>
    <t>21120-0000-0001-0020-0000</t>
  </si>
  <si>
    <t>EDENRED MEXICO SA DE CV</t>
  </si>
  <si>
    <t>21120-0000-0001-0059-0000</t>
  </si>
  <si>
    <t>IGMAR DAVID LOPEZ MARTINEZ</t>
  </si>
  <si>
    <t>21120-0000-0001-0061-0000</t>
  </si>
  <si>
    <t>LAURA ISABEL RANGEL ALTAMIRANO</t>
  </si>
  <si>
    <t>21120-0000-0001-0062-0000</t>
  </si>
  <si>
    <t>MIGUEL ANGEL RAMIREZ AVILES</t>
  </si>
  <si>
    <t>21120-0000-0001-0063-0000</t>
  </si>
  <si>
    <t>PEDRO FRANCISCO PADILLA CASTRO</t>
  </si>
  <si>
    <t>21120-0000-0001-0105-0000</t>
  </si>
  <si>
    <t>IMPRESORA MARVEL SA DE CV</t>
  </si>
  <si>
    <t>21120-0000-0001-0162-0000</t>
  </si>
  <si>
    <t>ROGELIO VILLASENOR AMADOR</t>
  </si>
  <si>
    <t>21120-0000-0001-0172-0000</t>
  </si>
  <si>
    <t>PROFESIONALES EN MANTENIMIENTO Y LIMPIEZ</t>
  </si>
  <si>
    <t>21120-0000-0001-0214-0000</t>
  </si>
  <si>
    <t>CENTRO ELECTRICO ARELLANO SA DE CV</t>
  </si>
  <si>
    <t>21120-0000-0001-0288-0000</t>
  </si>
  <si>
    <t>JOSE MARCELO CISNEROS HURTADO</t>
  </si>
  <si>
    <t>21120-0000-0001-0325-0000</t>
  </si>
  <si>
    <t>DISTRIBUIDORA AUTOMOTRIZ DE LEON SA CV</t>
  </si>
  <si>
    <t>21120-0000-0001-0384-0000</t>
  </si>
  <si>
    <t>PROTECTIVE MATERIALS TECHNOLOGY S.A DE C</t>
  </si>
  <si>
    <t>21120-0000-0001-0403-0000</t>
  </si>
  <si>
    <t>SIETE COMPUTACION SA DE CV</t>
  </si>
  <si>
    <t>21120-0000-0001-0413-0000</t>
  </si>
  <si>
    <t>CARLOS JACINTO SUASTE PERERA</t>
  </si>
  <si>
    <t>21120-0000-0001-0431-0000</t>
  </si>
  <si>
    <t>VICTOR MARTINEZ RAMIREZ</t>
  </si>
  <si>
    <t>21120-0000-0001-0465-0000</t>
  </si>
  <si>
    <t>CIA FERREMAS SA DE CV</t>
  </si>
  <si>
    <t>21120-0000-0001-0470-0000</t>
  </si>
  <si>
    <t>FORMAS GENERALES SA DE CV</t>
  </si>
  <si>
    <t>21120-0000-0001-0560-0000</t>
  </si>
  <si>
    <t>SISTEMA DE AGUA POTABLE Y ALCANTARILLADO</t>
  </si>
  <si>
    <t>21120-0000-0001-0569-0000</t>
  </si>
  <si>
    <t>CRUZ ROJA MEXICANA IAP</t>
  </si>
  <si>
    <t>21120-0000-0001-0589-0000</t>
  </si>
  <si>
    <t>BERTA ALICIA FUENTES ANGUIANO</t>
  </si>
  <si>
    <t>21120-0000-0001-0674-0000</t>
  </si>
  <si>
    <t>OPERADORA POLIFORUM CONEXPO S.A. DE C.V.</t>
  </si>
  <si>
    <t>21120-0000-0001-10022-0000</t>
  </si>
  <si>
    <t>SYSCOM DE LEON S DE RL DE CV</t>
  </si>
  <si>
    <t>21120-0000-0001-10093-0000</t>
  </si>
  <si>
    <t>MARIO ALBERTO BERNAL GRANADOS</t>
  </si>
  <si>
    <t>21120-0000-0001-10143-0000</t>
  </si>
  <si>
    <t>INGENIERIA DE CALIDAD, SA DE CV</t>
  </si>
  <si>
    <t>21120-0000-0001-10149-0000</t>
  </si>
  <si>
    <t>COMBUSTIBLES CONTROLADOS CIM SA DE CV</t>
  </si>
  <si>
    <t>21120-0000-0001-10154-0000</t>
  </si>
  <si>
    <t>COLEGIO DE VALUADORES DE LEON GUANAJUATO</t>
  </si>
  <si>
    <t>21120-0000-0001-10163-0000</t>
  </si>
  <si>
    <t>FRANCISCO JAVIER VALTIERRA RIVERA</t>
  </si>
  <si>
    <t>21120-0000-0001-10211-0000</t>
  </si>
  <si>
    <t>MENDOZA ZARATE JAVIER</t>
  </si>
  <si>
    <t>21120-0000-0001-10337-0000</t>
  </si>
  <si>
    <t>CANALES GUTIERREZ LILIANA</t>
  </si>
  <si>
    <t>21120-0000-0001-10385-0000</t>
  </si>
  <si>
    <t>MOODYS DE MEXICO SA DE CV</t>
  </si>
  <si>
    <t>21120-0000-0001-10406-0000</t>
  </si>
  <si>
    <t>LARA BARRIENTOS MA DEL SOCORRO</t>
  </si>
  <si>
    <t>21120-0000-0001-10408-0000</t>
  </si>
  <si>
    <t>CASUVE SA DE CV</t>
  </si>
  <si>
    <t>21120-0000-0001-10522-0000</t>
  </si>
  <si>
    <t>MUÑOZ VAZQUEZ MARTHA BEATRIZ</t>
  </si>
  <si>
    <t>21120-0000-0001-10697-0000</t>
  </si>
  <si>
    <t>PUBLIK SIGN SA DE CV</t>
  </si>
  <si>
    <t>21120-0000-0001-10728-0000</t>
  </si>
  <si>
    <t>MARTINEZ GONZALEZ J JESUS</t>
  </si>
  <si>
    <t>21120-0000-0001-10766-0000</t>
  </si>
  <si>
    <t>DELGADO PADILLA DIANA ESTEFANI</t>
  </si>
  <si>
    <t>21120-0000-0001-10770-0000</t>
  </si>
  <si>
    <t>VALTIERRA RIVERA JUAN CARLOS</t>
  </si>
  <si>
    <t>21120-0000-0001-10771-0000</t>
  </si>
  <si>
    <t>JUAREZ LEYVA MA TERESA</t>
  </si>
  <si>
    <t>21120-0000-0001-10776-0000</t>
  </si>
  <si>
    <t>GUILLEN RODRIGUEZ RODOLFO</t>
  </si>
  <si>
    <t>21120-0000-0001-10781-0000</t>
  </si>
  <si>
    <t>SIERRA RAMIREZ ADRIAN</t>
  </si>
  <si>
    <t>21120-0000-0001-10782-0000</t>
  </si>
  <si>
    <t>MENDEZ ARENAS JOSE DE JESUS</t>
  </si>
  <si>
    <t>21120-0000-0001-10814-0000</t>
  </si>
  <si>
    <t>LARA MORA MARIA ROCIO</t>
  </si>
  <si>
    <t>21120-0000-0001-10842-0000</t>
  </si>
  <si>
    <t>BULLET MÉXICO SA DE CV</t>
  </si>
  <si>
    <t>21120-0000-0001-10885-0000</t>
  </si>
  <si>
    <t>ORTIZ BARAJAS CARLOS</t>
  </si>
  <si>
    <t>21120-0000-0001-10910-0000</t>
  </si>
  <si>
    <t>CENTRO EJECUTIVO DE HELICÓPTEROS FBO SA</t>
  </si>
  <si>
    <t>21120-0000-0001-1093-0000</t>
  </si>
  <si>
    <t>PATRONATO DE LA FERIA ESTATAL DE LEON Y</t>
  </si>
  <si>
    <t>21120-0000-0001-10980-0000</t>
  </si>
  <si>
    <t>ARRIAGA VELAZQUEZ JUAN CARLOS</t>
  </si>
  <si>
    <t>21120-0000-0001-10982-0000</t>
  </si>
  <si>
    <t>GAONA ORTIZ EDUARDO ALEJANDRO</t>
  </si>
  <si>
    <t>21120-0000-0001-11003-0000</t>
  </si>
  <si>
    <t>G.L. PUBLICIDAD SA DE CV</t>
  </si>
  <si>
    <t>21120-0000-0001-11007-0000</t>
  </si>
  <si>
    <t>PROVEEDORA FARMACÉUTICA JAMA SA DE CV</t>
  </si>
  <si>
    <t>21120-0000-0001-11037-0000</t>
  </si>
  <si>
    <t>MARES PADILLA JOSE FEDERICO</t>
  </si>
  <si>
    <t>21120-0000-0001-11069-0000</t>
  </si>
  <si>
    <t>OFIYDIS MOBILIARIO DE OFICINA SA DE CV</t>
  </si>
  <si>
    <t>21120-0000-0001-11072-0000</t>
  </si>
  <si>
    <t>SANCHEZ RENDON GUILLERMO</t>
  </si>
  <si>
    <t>21120-0000-0001-11211-0000</t>
  </si>
  <si>
    <t>GUTIERREZ MEDINA SILVIA LORENA</t>
  </si>
  <si>
    <t>21120-0000-0001-11212-0000</t>
  </si>
  <si>
    <t>FERNANDEZ LUNA HECTOR ADRIAN</t>
  </si>
  <si>
    <t>21120-0000-0001-11213-0000</t>
  </si>
  <si>
    <t>LANDEROS NERI RUBEN</t>
  </si>
  <si>
    <t>21120-0000-0001-11248-0000</t>
  </si>
  <si>
    <t>MILAN SILVA IXCHELTH</t>
  </si>
  <si>
    <t>21120-0000-0001-11322-0000</t>
  </si>
  <si>
    <t>MENDOZA MENA SANDRA IVETTE</t>
  </si>
  <si>
    <t>21120-0000-0001-11367-0000</t>
  </si>
  <si>
    <t>SANTOS DEL MURO AMADOR JESUS CESAR</t>
  </si>
  <si>
    <t>21120-0000-0001-11368-0000</t>
  </si>
  <si>
    <t>HERNADEZ FERNANDEZ BERNARDO</t>
  </si>
  <si>
    <t>21120-0000-0001-11374-0000</t>
  </si>
  <si>
    <t>ROMO ARAIZA MA GUADALUPE</t>
  </si>
  <si>
    <t>21120-0000-0001-11390-0000</t>
  </si>
  <si>
    <t>IMPRESIONES Y CONSTRUCCION INDUSTRIAL</t>
  </si>
  <si>
    <t>21120-0000-0001-11461-0000</t>
  </si>
  <si>
    <t>CENTRO TUR OPERADORA DE A Y B SA DE CV</t>
  </si>
  <si>
    <t>21120-0000-0001-11511-0000</t>
  </si>
  <si>
    <t>HIPOLITO LOPEZ ISRAEL</t>
  </si>
  <si>
    <t>21120-0000-0001-11513-0000</t>
  </si>
  <si>
    <t>JUAREZ SAAVEDRA MA TRINIDAD</t>
  </si>
  <si>
    <t>21120-0000-0001-11564-0000</t>
  </si>
  <si>
    <t>CONSTRUCTORA Y EQUIPAMIENTOS EDUCATIVOS</t>
  </si>
  <si>
    <t>21120-0000-0001-11615-0000</t>
  </si>
  <si>
    <t>RAMIREZ JACINTO JUANA CECILIA</t>
  </si>
  <si>
    <t>21120-0000-0001-11729-0000</t>
  </si>
  <si>
    <t>ACEVEDO ROJAS MONICA</t>
  </si>
  <si>
    <t>21120-0000-0001-11890-0000</t>
  </si>
  <si>
    <t>MATERIALES Y URBANIZACION A &amp; M SA DE CV</t>
  </si>
  <si>
    <t>21120-0000-0001-11904-0000</t>
  </si>
  <si>
    <t>SIERRA RAMÍREZ CHRISTOPHER</t>
  </si>
  <si>
    <t>21120-0000-0001-11905-0000</t>
  </si>
  <si>
    <t>GARCIA MARES ALAN FERNANDO</t>
  </si>
  <si>
    <t>21120-0000-0001-11906-0000</t>
  </si>
  <si>
    <t>CABRERA MAYA MARÍA DEL ROSARIO</t>
  </si>
  <si>
    <t>21120-0000-0001-11907-0000</t>
  </si>
  <si>
    <t>MORA ARRIAGA ALFREDO</t>
  </si>
  <si>
    <t>21120-0000-0001-11968-0000</t>
  </si>
  <si>
    <t>PEREZ URBINA JUAN CARLOS</t>
  </si>
  <si>
    <t>21120-0000-0001-11974-0000</t>
  </si>
  <si>
    <t>EN LINEA INFORMATIVA SA DE CV</t>
  </si>
  <si>
    <t>21120-0000-0001-12099-0000</t>
  </si>
  <si>
    <t>ORENDAIN DOMINGUEZ RODOLFO DE LOS SANTOS</t>
  </si>
  <si>
    <t>21120-0000-0001-12125-0000</t>
  </si>
  <si>
    <t>GUILLEN GARCIA JUAN JOSE</t>
  </si>
  <si>
    <t>21120-0000-0001-12142-0000</t>
  </si>
  <si>
    <t>QUINTANA MARTINEZ JOSE ADRIAN</t>
  </si>
  <si>
    <t>21120-0000-0001-12166-0000</t>
  </si>
  <si>
    <t>EDITORIAL MARTINICA SA DE CV</t>
  </si>
  <si>
    <t>21120-0000-0001-12173-0000</t>
  </si>
  <si>
    <t>CONEXION LOGISTICA BAJIO SA DE CV</t>
  </si>
  <si>
    <t>21120-0000-0001-12198-0000</t>
  </si>
  <si>
    <t>COMISIONES BANCARIAS POR PAGAR</t>
  </si>
  <si>
    <t>21120-0000-0001-12210-0000</t>
  </si>
  <si>
    <t>WINGU NETWORKS SA DE CV</t>
  </si>
  <si>
    <t>21120-0000-0001-12211-0000</t>
  </si>
  <si>
    <t>ROBLEDO ARAIZA JORGE ALBERTO</t>
  </si>
  <si>
    <t>21120-0000-0001-12215-0000</t>
  </si>
  <si>
    <t>GAONA MARTINEZ FELIX</t>
  </si>
  <si>
    <t>21120-0000-0001-12243-0000</t>
  </si>
  <si>
    <t>PEREZ FLORES ALMA DELIA.</t>
  </si>
  <si>
    <t>21120-0000-0001-12265-0000</t>
  </si>
  <si>
    <t>ARELLANO RODRIGUEZ FRANCISCO JAVIER</t>
  </si>
  <si>
    <t>21120-0000-0001-12290-0000</t>
  </si>
  <si>
    <t>HERNANDEZ SAINZ JORGE SHEIKO</t>
  </si>
  <si>
    <t>21120-0000-0001-12296-0000</t>
  </si>
  <si>
    <t>RAMIREZ ALVAREZ JORGE</t>
  </si>
  <si>
    <t>21120-0000-0001-12362-0000</t>
  </si>
  <si>
    <t>GRUPO MOTORMEXA GUADALAJARA S.A DE C.V</t>
  </si>
  <si>
    <t>21120-0000-0001-12367-0000</t>
  </si>
  <si>
    <t>VAZQUEZ RAMIREZ JUAN</t>
  </si>
  <si>
    <t>21120-0000-0001-12398-0000</t>
  </si>
  <si>
    <t>AZULANA SA DE CV</t>
  </si>
  <si>
    <t>21120-0000-0001-12416-0000</t>
  </si>
  <si>
    <t>DIAZ DEL CASTILLO URTAZA JOSE ANTONIO</t>
  </si>
  <si>
    <t>21120-0000-0001-12418-0000</t>
  </si>
  <si>
    <t>CONSULTORIA ANALISIS E IMAGEN SA DE CV</t>
  </si>
  <si>
    <t>21120-0000-0001-12460-0000</t>
  </si>
  <si>
    <t>PROMOCIONES EN PUBLICIDAD MASIVA SC</t>
  </si>
  <si>
    <t>21120-0000-0001-12473-0000</t>
  </si>
  <si>
    <t>ARTURO RAMIREZ CAZARES</t>
  </si>
  <si>
    <t>21120-0000-0001-12505-0000</t>
  </si>
  <si>
    <t>JOSEFINA LÓPEZ GARCÍA</t>
  </si>
  <si>
    <t>21120-0000-0001-12581-0000</t>
  </si>
  <si>
    <t>IVAN JOSE GUADALUPE AGUIRRE QUEZADA</t>
  </si>
  <si>
    <t>21120-0000-0001-12600-0000</t>
  </si>
  <si>
    <t>BLANCA NIEVES ROBINSON LEON</t>
  </si>
  <si>
    <t>21120-0000-0001-12699-0000</t>
  </si>
  <si>
    <t>JUANA YAHVEH GARCIA AJEDA</t>
  </si>
  <si>
    <t>21120-0000-0001-12780-0000</t>
  </si>
  <si>
    <t>SEGUROS AFIRME SA DE CV AFIRME GRUPO FIN</t>
  </si>
  <si>
    <t>21120-0000-0001-12806-0000</t>
  </si>
  <si>
    <t>JOSE DE JESUS LOPEZ MENDOZA</t>
  </si>
  <si>
    <t>21120-0000-0001-12818-0000</t>
  </si>
  <si>
    <t>RICARDO SANCHEZ BUTRON</t>
  </si>
  <si>
    <t>21120-0000-0001-12854-0000</t>
  </si>
  <si>
    <t>DALTON COPILCO S.A. DE C.V</t>
  </si>
  <si>
    <t>21120-0000-0001-12870-0000</t>
  </si>
  <si>
    <t>ESFUERZOS UNIDOS LT AC</t>
  </si>
  <si>
    <t>21120-0000-0001-12884-0000</t>
  </si>
  <si>
    <t>JORGE ARTURO HERNANDEZ LOPEZ</t>
  </si>
  <si>
    <t>21120-0000-0001-12887-0000</t>
  </si>
  <si>
    <t>CONSTRUCCIONES PROMOCIONES Y PROYECTOS Y</t>
  </si>
  <si>
    <t>21120-0000-0001-12888-0000</t>
  </si>
  <si>
    <t>INGENIERIA GLOBAL KALINERA SA DE CV</t>
  </si>
  <si>
    <t>21120-0000-0001-12913-0000</t>
  </si>
  <si>
    <t>FRENEZZO COMERCIAL SA DE CV</t>
  </si>
  <si>
    <t>21120-0000-0001-12932-0000</t>
  </si>
  <si>
    <t>CLICK RENINS DE MEXICO SA DE CV</t>
  </si>
  <si>
    <t>21120-0000-0001-12955-0000</t>
  </si>
  <si>
    <t>VIRAJO CONSTRUCCIONES, SA DE CV</t>
  </si>
  <si>
    <t>21120-0000-0001-12961-0000</t>
  </si>
  <si>
    <t>JESUS OROZCO MORENO</t>
  </si>
  <si>
    <t>21120-0000-0001-12978-0000</t>
  </si>
  <si>
    <t>JUAN MANUEL ESCALERA CALVILLO</t>
  </si>
  <si>
    <t>21120-0000-0001-13012-0000</t>
  </si>
  <si>
    <t>MASSIVO SERVICIOS INTEGRALES CORPORATIVO</t>
  </si>
  <si>
    <t>21120-0000-0001-13016-0000</t>
  </si>
  <si>
    <t>VISEIT GROUP, SA DE CV</t>
  </si>
  <si>
    <t>21120-0000-0001-13025-0000</t>
  </si>
  <si>
    <t>UNIDAD DE DESARROLLO Y CAPACITACION PARA</t>
  </si>
  <si>
    <t>21120-0000-0001-13030-0000</t>
  </si>
  <si>
    <t>GCS IMAGEN EMPRESARIAL SA DE CV</t>
  </si>
  <si>
    <t>21120-0000-0001-13031-0000</t>
  </si>
  <si>
    <t>ICICAC SA DE CV</t>
  </si>
  <si>
    <t>21120-0000-0001-13052-0000</t>
  </si>
  <si>
    <t>GRUPO COMERCIAL KAR SA DE CV</t>
  </si>
  <si>
    <t>21120-0000-0001-13053-0000</t>
  </si>
  <si>
    <t>ARENALES TEXTIL SA DE CV</t>
  </si>
  <si>
    <t>21120-0000-0001-13058-0000</t>
  </si>
  <si>
    <t>ACADEMIA REGIONAL DE SEGURIDAD PUBLICA D</t>
  </si>
  <si>
    <t>21120-0000-0001-13066-0000</t>
  </si>
  <si>
    <t>RELOJES CENTENARIO SA DE CV</t>
  </si>
  <si>
    <t>21120-0000-0001-13067-0000</t>
  </si>
  <si>
    <t>COMERCIALIZADORA INDUSTRIAL DE ZACATE</t>
  </si>
  <si>
    <t>21120-0000-0001-13068-0000</t>
  </si>
  <si>
    <t>SUBLI EXPRESS SA DE CV</t>
  </si>
  <si>
    <t>21120-0000-0001-13074-0000</t>
  </si>
  <si>
    <t>ANTENNA EXCHANGE SA DE CV</t>
  </si>
  <si>
    <t>21120-0000-0001-13075-0000</t>
  </si>
  <si>
    <t>DEFIC CONSULTORES SA DE CV</t>
  </si>
  <si>
    <t>21120-0000-0001-13079-0000</t>
  </si>
  <si>
    <t>ANTONIO HERRERA TORRES</t>
  </si>
  <si>
    <t>21120-0000-0001-13082-0000</t>
  </si>
  <si>
    <t>KREUZ MEXICANA SA DE CV</t>
  </si>
  <si>
    <t>21120-0000-0001-13089-0000</t>
  </si>
  <si>
    <t>AGUSTIN CAMACHO RICO</t>
  </si>
  <si>
    <t>21120-0000-0001-13090-0000</t>
  </si>
  <si>
    <t>VICNANET SA DE CV</t>
  </si>
  <si>
    <t>21120-0000-0001-2004-0000</t>
  </si>
  <si>
    <t>COMISION FEDERAL DE ELECTRICIDAD</t>
  </si>
  <si>
    <t>21120-0000-0001-2643-0000</t>
  </si>
  <si>
    <t>ARANDA ESTRELLA ASESORES SA DE CV</t>
  </si>
  <si>
    <t>21120-0000-0001-2654-0000</t>
  </si>
  <si>
    <t>LORENZO MEDINA LUNA</t>
  </si>
  <si>
    <t>21120-0000-0001-2674-0000</t>
  </si>
  <si>
    <t>RAUL SALVADOR AGUADO MALACARA</t>
  </si>
  <si>
    <t>21120-0000-0001-2709-0000</t>
  </si>
  <si>
    <t>FERRETERA INDUSTRIAL LEONESA SA DE CV</t>
  </si>
  <si>
    <t>21120-0000-0001-2806-0000</t>
  </si>
  <si>
    <t>OROZCO GONZALEZ FILEMON</t>
  </si>
  <si>
    <t>21120-0000-0001-3018-0000</t>
  </si>
  <si>
    <t>CONSTRUCTORA MARIVE SA DE CV</t>
  </si>
  <si>
    <t>21120-0000-0001-3119-0000</t>
  </si>
  <si>
    <t>FRANCISCO JAVIER CAZARES LUQUE</t>
  </si>
  <si>
    <t>21120-0000-0001-3388-0000</t>
  </si>
  <si>
    <t>CONSULTORES EN SISTEMAS DE INFORMACION G</t>
  </si>
  <si>
    <t>21120-0000-0001-3422-0000</t>
  </si>
  <si>
    <t>OFICINAS Y ESCOLARES S A DE C V</t>
  </si>
  <si>
    <t>21120-0000-0001-3455-0000</t>
  </si>
  <si>
    <t>DISTRIBUIDORA PAPELERA AGOZ SA DE CV</t>
  </si>
  <si>
    <t>21120-0000-0001-3516-0000</t>
  </si>
  <si>
    <t>COMERCIALIZADO DE ABARROTES SAGITARIO SA</t>
  </si>
  <si>
    <t>21120-0000-0001-3629-0000</t>
  </si>
  <si>
    <t>PETRODIESEL DEL CENTRO SA DE CV</t>
  </si>
  <si>
    <t>21120-0000-0001-3635-0000</t>
  </si>
  <si>
    <t>ACE SEGUROS S A</t>
  </si>
  <si>
    <t>21120-0000-0001-3826-0000</t>
  </si>
  <si>
    <t>LEON AUTOMOTRIZ SA DE CV</t>
  </si>
  <si>
    <t>21120-0000-0001-4061-0000</t>
  </si>
  <si>
    <t>COMERCIALIZADORA DE PAPEL GODI SA DE CV</t>
  </si>
  <si>
    <t>21120-0000-0001-4098-0000</t>
  </si>
  <si>
    <t>HOTELES MODERNOS SA DE CV</t>
  </si>
  <si>
    <t>21120-0000-0001-4157-0000</t>
  </si>
  <si>
    <t>POPULAR ABARROTERA DE LEON SA DE CV</t>
  </si>
  <si>
    <t>21120-0000-0001-4217-0000</t>
  </si>
  <si>
    <t>ADMINISTRACION DE INMUEBLES DE LEON SA D</t>
  </si>
  <si>
    <t>21120-0000-0001-4240-0000</t>
  </si>
  <si>
    <t>AUTOMOVILES DEL BAJIO CAMPESTRE SA DE CV</t>
  </si>
  <si>
    <t>21120-0000-0001-4525-0000</t>
  </si>
  <si>
    <t>DOS MIL GAS SA DE CV</t>
  </si>
  <si>
    <t>21120-0000-0001-4527-0000</t>
  </si>
  <si>
    <t>ARMANDO MEDINA ROSAS</t>
  </si>
  <si>
    <t>21120-0000-0001-4616-0000</t>
  </si>
  <si>
    <t>JESUS ANDRES CEPEDA DIAZ LOPEZ</t>
  </si>
  <si>
    <t>21120-0000-0001-4618-0000</t>
  </si>
  <si>
    <t>PROPIMEX SA DE CV</t>
  </si>
  <si>
    <t>21120-0000-0001-4636-0000</t>
  </si>
  <si>
    <t>INTEGRADORA EN EQUIPOS DE SEGURIDAD SA D</t>
  </si>
  <si>
    <t>21120-0000-0001-4665-0000</t>
  </si>
  <si>
    <t>MARGARITA AGUILERA NEYRA</t>
  </si>
  <si>
    <t>21120-0000-0001-4697-0000</t>
  </si>
  <si>
    <t>ELISEO RENTA TODO SA DE CV</t>
  </si>
  <si>
    <t>21120-0000-0001-4789-0000</t>
  </si>
  <si>
    <t>EL UNIVERSAL COMPANIA PERIODISTICA NACIO</t>
  </si>
  <si>
    <t>21120-0000-0001-4829-0000</t>
  </si>
  <si>
    <t>RAMIREZ GARCIA JAIME</t>
  </si>
  <si>
    <t>21120-0000-0001-4892-0000</t>
  </si>
  <si>
    <t>ARTURO GARCIA JARAMILLO</t>
  </si>
  <si>
    <t>21120-0000-0001-5022-0000</t>
  </si>
  <si>
    <t>CAMARA NACIONAL DE EMPRESAS DE CONSULTOR</t>
  </si>
  <si>
    <t>21120-0000-0001-5269-0000</t>
  </si>
  <si>
    <t>REAL DE MINAS DE LEON SA DE CV</t>
  </si>
  <si>
    <t>21120-0000-0001-5355-0000</t>
  </si>
  <si>
    <t>HOSPITAL ARANDA DE LA PARRA SA DE CV</t>
  </si>
  <si>
    <t>21120-0000-0001-5450-0000</t>
  </si>
  <si>
    <t>RADIO EMISORA CENTRAL SA DE CV</t>
  </si>
  <si>
    <t>21120-0000-0001-5502-0000</t>
  </si>
  <si>
    <t>UNIDAD DE TELEVISION DE GUANAJUATO</t>
  </si>
  <si>
    <t>21120-0000-0001-5676-0000</t>
  </si>
  <si>
    <t>GRUPO BELUTOVI SA DE CV</t>
  </si>
  <si>
    <t>21120-0000-0001-5764-0000</t>
  </si>
  <si>
    <t>RYSE S A DE C V</t>
  </si>
  <si>
    <t>21120-0000-0001-5844-0000</t>
  </si>
  <si>
    <t>ARELLANO FRAGA ANGEL GABRIEL</t>
  </si>
  <si>
    <t>21120-0000-0001-6017-0000</t>
  </si>
  <si>
    <t>DAVID JARAMILLO CABRERA</t>
  </si>
  <si>
    <t>21120-0000-0001-6124-0000</t>
  </si>
  <si>
    <t>DISTRIBUIDORA AUTOMOTRIZ CALLEJA S A DE</t>
  </si>
  <si>
    <t>21120-0000-0001-6347-0000</t>
  </si>
  <si>
    <t>JUAN PABLO GUZMAN MUÑOZ</t>
  </si>
  <si>
    <t>21120-0000-0001-6349-0000</t>
  </si>
  <si>
    <t>RICARDO RAMIREZ AYALA</t>
  </si>
  <si>
    <t>21120-0000-0001-6883-0000</t>
  </si>
  <si>
    <t>COMERCIALIZADORA PLACARPEL SA DE CV</t>
  </si>
  <si>
    <t>21120-0000-0001-7037-0000</t>
  </si>
  <si>
    <t>PAUL GUERRERO CALDERON</t>
  </si>
  <si>
    <t>21120-0000-0001-7052-0000</t>
  </si>
  <si>
    <t>COLEGIO DE MAESTROS EN VALUACION DE LEON</t>
  </si>
  <si>
    <t>21120-0000-0001-7167-0000</t>
  </si>
  <si>
    <t>IGNACIO ALBERTO RAMIREZ ACEVEDO</t>
  </si>
  <si>
    <t>21120-0000-0001-7396-0000</t>
  </si>
  <si>
    <t>VERA RANGEL MARCO ANTONIO</t>
  </si>
  <si>
    <t>21120-0000-0001-7617-0000</t>
  </si>
  <si>
    <t>JUAN GILBERTO MARTINEZ NAVA</t>
  </si>
  <si>
    <t>21120-0000-0001-7732-0000</t>
  </si>
  <si>
    <t>SERVICIOS SOCIALES Y EDUCATIVOS S A DE C</t>
  </si>
  <si>
    <t>21120-0000-0001-7766-0000</t>
  </si>
  <si>
    <t>NITIDATA LEON S A DE C V</t>
  </si>
  <si>
    <t>21120-0000-0001-7802-0000</t>
  </si>
  <si>
    <t>ROGELIO ZAMUDIO MARTINEZ</t>
  </si>
  <si>
    <t>21120-0000-0001-7806-0000</t>
  </si>
  <si>
    <t>CRISTIAN EMMANUEL VELAZQUEZ HERNANDEZ</t>
  </si>
  <si>
    <t>21120-0000-0001-8108-0000</t>
  </si>
  <si>
    <t>TELEFONIA POR CABLE SA DE CV</t>
  </si>
  <si>
    <t>21120-0000-0001-8335-0000</t>
  </si>
  <si>
    <t>DINAMICA DEL CENTRO SA DE CV</t>
  </si>
  <si>
    <t>21120-0000-0001-8451-0000</t>
  </si>
  <si>
    <t>SOLUCIONES EN TECNOLOGIA PM S DE RL DE C</t>
  </si>
  <si>
    <t>21120-0000-0001-8520-0000</t>
  </si>
  <si>
    <t>21120-0000-0001-8557-0000</t>
  </si>
  <si>
    <t>PUBLICIDAD EN MEDIOS DEL BAJIO S.A. DE C</t>
  </si>
  <si>
    <t>21120-0000-0001-8807-0000</t>
  </si>
  <si>
    <t>DEPORTES CHUY SPORT S.A. DE C.V.</t>
  </si>
  <si>
    <t>21120-0000-0001-8875-0000</t>
  </si>
  <si>
    <t>SECRETARIA DE HACIENDA Y CREDITO PUBLICO</t>
  </si>
  <si>
    <t>21120-0000-0001-8984-0000</t>
  </si>
  <si>
    <t>STEREOREY MEXICO S A</t>
  </si>
  <si>
    <t>21120-0000-0001-9055-0000</t>
  </si>
  <si>
    <t>MIGUEL ALFREDO ESTRADA ESPINOSA</t>
  </si>
  <si>
    <t>21120-0000-0001-9199-0000</t>
  </si>
  <si>
    <t>GUILLERMINA ZAMORA REA</t>
  </si>
  <si>
    <t>21120-0000-0001-9221-0000</t>
  </si>
  <si>
    <t>SAN JOSE PROVEEDOR AGROPECUARIO S DE PR</t>
  </si>
  <si>
    <t>21120-0000-0001-9225-0000</t>
  </si>
  <si>
    <t>INMOBILIARIA HOTSSON SA DE CV</t>
  </si>
  <si>
    <t>21120-0000-0001-9350-0000</t>
  </si>
  <si>
    <t>ASOCIACION DE VALUADORES DEL BAJIO AC</t>
  </si>
  <si>
    <t>21120-0000-0001-9425-0000</t>
  </si>
  <si>
    <t>DATSONI SA DE CV</t>
  </si>
  <si>
    <t>21120-0000-0001-9472-0000</t>
  </si>
  <si>
    <t>CORPORATIVO NETHOST SA DE CV</t>
  </si>
  <si>
    <t>21120-0000-0001-9560-0000</t>
  </si>
  <si>
    <t>PROVEEDURIA DE PRODUCTOS Y SERVICIOS DE</t>
  </si>
  <si>
    <t>21120-0000-0001-9573-0000</t>
  </si>
  <si>
    <t>21120-0000-0001-9615-0000</t>
  </si>
  <si>
    <t>MUNITECNIA LATAM SA DE CV</t>
  </si>
  <si>
    <t>21120-0000-0001-9700-0000</t>
  </si>
  <si>
    <t>LOPEZ GONZALEZ JUAN CARLOS</t>
  </si>
  <si>
    <t>21120-0000-0001-9722-0000</t>
  </si>
  <si>
    <t>PRESTADORES DE SERVICIOS POR HONORARIOS</t>
  </si>
  <si>
    <t>21120-0000-0001-9831-0000</t>
  </si>
  <si>
    <t>ILDA NOEMI COBIAN PIÑA</t>
  </si>
  <si>
    <t>21120-0000-0001-9834-0000</t>
  </si>
  <si>
    <t>SIC SOLUCIONES EN INFORMATICA Y CONECTIV</t>
  </si>
  <si>
    <t>21120-0000-0001-9979-0000</t>
  </si>
  <si>
    <t>VALDIVIA MIRELES ADOLFO</t>
  </si>
  <si>
    <t>21130-0000-0001-0003-0000</t>
  </si>
  <si>
    <t>GURAM CONSTRUCTORA SA DE CV</t>
  </si>
  <si>
    <t>21130-0000-0001-0004-0000</t>
  </si>
  <si>
    <t>CONSTRUCTORA LAN SA DE CV</t>
  </si>
  <si>
    <t>21130-0000-0001-0008-0000</t>
  </si>
  <si>
    <t>COVEME SA DE CV</t>
  </si>
  <si>
    <t>21130-0000-0001-0010-0000</t>
  </si>
  <si>
    <t>SUPERVISION Y DISEÑO SA DE CV</t>
  </si>
  <si>
    <t>21130-0000-0001-0012-0000</t>
  </si>
  <si>
    <t>GRUPO AISA SA DE CV</t>
  </si>
  <si>
    <t>21130-0000-0001-0017-0000</t>
  </si>
  <si>
    <t>CONSTRUCTORA Y ARRENDADORA HERBEC SA DE</t>
  </si>
  <si>
    <t>21130-0000-0001-0019-0000</t>
  </si>
  <si>
    <t>JOSE LUIS VAZQUEZ ARANDA</t>
  </si>
  <si>
    <t>21130-0000-0001-0021-0000</t>
  </si>
  <si>
    <t>VEESGAL CONSTRUCCIONES SA DE CV</t>
  </si>
  <si>
    <t>21130-0000-0001-0026-0000</t>
  </si>
  <si>
    <t>21130-0000-0001-0028-0000</t>
  </si>
  <si>
    <t>RIEGOS ASFALTICOS SA DE CV</t>
  </si>
  <si>
    <t>21130-0000-0001-0031-0000</t>
  </si>
  <si>
    <t>HECTOR SAGAON MATA</t>
  </si>
  <si>
    <t>21130-0000-0001-0034-0000</t>
  </si>
  <si>
    <t>COELSE SA DE CV</t>
  </si>
  <si>
    <t>21130-0000-0001-0037-0000</t>
  </si>
  <si>
    <t>GRUPO CONSTRUCTOR SACHAMA SA DE CV</t>
  </si>
  <si>
    <t>21130-0000-0001-0043-0000</t>
  </si>
  <si>
    <t>21130-0000-0001-0044-0000</t>
  </si>
  <si>
    <t>CONSTRUCMAGNUM S A DE C V</t>
  </si>
  <si>
    <t>21130-0000-0001-0045-0000</t>
  </si>
  <si>
    <t>CONSTRUCTORA COEROG SA DE CV</t>
  </si>
  <si>
    <t>21130-0000-0001-0047-0000</t>
  </si>
  <si>
    <t>CONSTRUCCION Y EDIFICACION MDR SA DE CV</t>
  </si>
  <si>
    <t>21130-0000-0001-0051-0000</t>
  </si>
  <si>
    <t>MARDI DESARROLLOS SA DE CV</t>
  </si>
  <si>
    <t>21130-0000-0001-0055-0000</t>
  </si>
  <si>
    <t>DANIEL MARTINEZ MEDEL</t>
  </si>
  <si>
    <t>21130-0000-0001-0056-0000</t>
  </si>
  <si>
    <t>21130-0000-0001-0060-0000</t>
  </si>
  <si>
    <t>21130-0000-0001-0063-0000</t>
  </si>
  <si>
    <t>GRUPO HG DISEÑO Y CONSTRUCCION S A DE C</t>
  </si>
  <si>
    <t>21130-0000-0001-0067-0000</t>
  </si>
  <si>
    <t>21130-0000-0001-0068-0000</t>
  </si>
  <si>
    <t>CONSTRUCCIONES Y TUBERIAS DEL CENTRO S A</t>
  </si>
  <si>
    <t>21130-0000-0001-0076-0000</t>
  </si>
  <si>
    <t>ARSA CONSTRUYE SA DE CV</t>
  </si>
  <si>
    <t>21130-0000-0001-0081-0000</t>
  </si>
  <si>
    <t>URBE PROYECTOS Y CONSTRUCCIONES S A DE C</t>
  </si>
  <si>
    <t>21130-0000-0001-0082-0000</t>
  </si>
  <si>
    <t>CONSTRUCTORA COIBSA SA DE CV</t>
  </si>
  <si>
    <t>21130-0000-0001-0083-0000</t>
  </si>
  <si>
    <t>FRANCISCA MUÑOZ AYALA</t>
  </si>
  <si>
    <t>21130-0000-0001-0085-0000</t>
  </si>
  <si>
    <t>INMOBILIARIA DIMARJ S A DE C V</t>
  </si>
  <si>
    <t>21130-0000-0001-0086-0000</t>
  </si>
  <si>
    <t>GABINO MANUEL GUIJOSA MARTINEZ</t>
  </si>
  <si>
    <t>21130-0000-0001-0087-0000</t>
  </si>
  <si>
    <t>MARCO ANTONIO DIAZ DE LEON GARCIA</t>
  </si>
  <si>
    <t>21130-0000-0001-0090-0000</t>
  </si>
  <si>
    <t>M LIBERTAD EZQUERRA LLORET</t>
  </si>
  <si>
    <t>21130-0000-0001-0092-0000</t>
  </si>
  <si>
    <t>URBARK CONSTRUCCIONES SA DE CV</t>
  </si>
  <si>
    <t>21130-0000-0001-0093-0000</t>
  </si>
  <si>
    <t>21130-0000-0001-0095-0000</t>
  </si>
  <si>
    <t>IMBA SA DE CV</t>
  </si>
  <si>
    <t>21130-0000-0001-0096-0000</t>
  </si>
  <si>
    <t>CONSORCIO CONSTRUCTOR ECO DEL BAJIO S A</t>
  </si>
  <si>
    <t>21130-0000-0001-0097-0000</t>
  </si>
  <si>
    <t>CONSTRUCTORA SISTOS &amp; ASOCIADOS SA DE CV</t>
  </si>
  <si>
    <t>21130-0000-0001-0100-0000</t>
  </si>
  <si>
    <t>21130-0000-0001-0101-0000</t>
  </si>
  <si>
    <t>E M S Y CONTROL DE CALIDAD PARA LA CONST</t>
  </si>
  <si>
    <t>21130-0000-0001-0102-0000</t>
  </si>
  <si>
    <t>CORPORACION LANTANA SA DE CV</t>
  </si>
  <si>
    <t>21130-0000-0001-0106-0000</t>
  </si>
  <si>
    <t>SALVADOR ANGEL LIZARDI MONTES</t>
  </si>
  <si>
    <t>21130-0000-0001-0108-0000</t>
  </si>
  <si>
    <t>OLAEZ CONSTRUCCION Y PROYECTOS SA DE CV</t>
  </si>
  <si>
    <t>21130-0000-0001-0112-0000</t>
  </si>
  <si>
    <t>ARCCO PROFESIONALES EN CONSTRUCCION SA D</t>
  </si>
  <si>
    <t>21130-0000-0001-0116-0000</t>
  </si>
  <si>
    <t>CORPORACION DEL SA DE CV</t>
  </si>
  <si>
    <t>21130-0000-0001-0117-0000</t>
  </si>
  <si>
    <t>CONURLE SA DE CV</t>
  </si>
  <si>
    <t>21130-0000-0001-0121-0000</t>
  </si>
  <si>
    <t>21130-0000-0001-0125-0000</t>
  </si>
  <si>
    <t>21130-0000-0001-0129-0000</t>
  </si>
  <si>
    <t>SUDIC SUPERVISION DISEÑO Y CONSTRUCCION</t>
  </si>
  <si>
    <t>21130-0000-0001-0131-0000</t>
  </si>
  <si>
    <t>21130-0000-0001-0138-0000</t>
  </si>
  <si>
    <t>CONSTRUCCION Y URBANISMO DE LEON, S.A. D</t>
  </si>
  <si>
    <t>21130-0000-0001-0142-0000</t>
  </si>
  <si>
    <t>DC CONSTRUCTORES SA DE CV</t>
  </si>
  <si>
    <t>21130-0000-0001-0151-0000</t>
  </si>
  <si>
    <t>CONSTRUCCION Y PROYECTO VIZAJO SA DE CV</t>
  </si>
  <si>
    <t>21130-0000-0001-0153-0000</t>
  </si>
  <si>
    <t>KARAMAWI CONSTRUCTORA, S.A. DE C.V.</t>
  </si>
  <si>
    <t>21130-0000-0001-0158-0000</t>
  </si>
  <si>
    <t>21130-0000-0001-0160-0000</t>
  </si>
  <si>
    <t>VALENTINA FLORES LOPEZ</t>
  </si>
  <si>
    <t>21130-0000-0001-0166-0000</t>
  </si>
  <si>
    <t>21130-0000-0001-0168-0000</t>
  </si>
  <si>
    <t>GRUPO CONSTRUCTOR CHICOME SA DE CV</t>
  </si>
  <si>
    <t>21130-0000-0001-0170-0000</t>
  </si>
  <si>
    <t>501 ARQUITECTOS SA DE CV</t>
  </si>
  <si>
    <t>21130-0000-0001-0178-0000</t>
  </si>
  <si>
    <t>SAMUEL RAMIREZ CABRERA</t>
  </si>
  <si>
    <t>21130-0000-0001-0181-0000</t>
  </si>
  <si>
    <t>GRUPO UBCE, S.A. DE C.V.</t>
  </si>
  <si>
    <t>21130-0000-0001-0185-0000</t>
  </si>
  <si>
    <t>21130-0000-0001-0188-0000</t>
  </si>
  <si>
    <t>NAVA MUGUIRO HECTOR ALEJANDRO</t>
  </si>
  <si>
    <t>21130-0000-0001-0193-0000</t>
  </si>
  <si>
    <t>SERVICIO INTEGRAL DE INGENIERIA CIVIL DE</t>
  </si>
  <si>
    <t>21130-0000-0001-0200-0000</t>
  </si>
  <si>
    <t>CONSTRUCTORA NOARDIQ,S.A DE C.V</t>
  </si>
  <si>
    <t>21130-0000-0001-0205-0000</t>
  </si>
  <si>
    <t>GRUPO EDIFICADOR JOACA, S.A DE C.V</t>
  </si>
  <si>
    <t>21130-0000-0001-0206-0000</t>
  </si>
  <si>
    <t>21130-0000-0001-0207-0000</t>
  </si>
  <si>
    <t>COSUM, S.A DE C.V</t>
  </si>
  <si>
    <t>21130-0000-0001-0208-0000</t>
  </si>
  <si>
    <t>CUMONIO, S.A DE C.V</t>
  </si>
  <si>
    <t>21130-0000-0001-0209-0000</t>
  </si>
  <si>
    <t>CONSTRUCCION Y SERVICIOS DEL BAJIO, S.A</t>
  </si>
  <si>
    <t>21130-0000-0001-0213-0000</t>
  </si>
  <si>
    <t>21130-0000-0001-0215-0000</t>
  </si>
  <si>
    <t>URBANIZADORA DEL CENTRO, S.A DE C.V</t>
  </si>
  <si>
    <t>21130-0000-0001-0217-0000</t>
  </si>
  <si>
    <t>VARGAS RUIZ CARLOS EDUARDO</t>
  </si>
  <si>
    <t>21130-0000-0001-0219-0000</t>
  </si>
  <si>
    <t>PROYECTOS Y CONSTRUCCIONES GUIMAR, S.A D</t>
  </si>
  <si>
    <t>21130-0000-0001-0222-0000</t>
  </si>
  <si>
    <t>JOS CONSTRUCTORA Y ARRENDADORA, S.A DE C</t>
  </si>
  <si>
    <t>21130-0000-0001-0225-0000</t>
  </si>
  <si>
    <t>CONSULTORES INMOBILIARIOS DEL BAJIO, S.A</t>
  </si>
  <si>
    <t>21130-0000-0001-0226-0000</t>
  </si>
  <si>
    <t>COMBASA, S.A DE C.V</t>
  </si>
  <si>
    <t>21130-0000-0001-0229-0000</t>
  </si>
  <si>
    <t>ARPE PAVIMENTACION Y EDIFICACIONES, S.A</t>
  </si>
  <si>
    <t>21130-0000-0001-0235-0000</t>
  </si>
  <si>
    <t>AXA PROYECTOS Y CONSTRUCCION, S.A DE C.V</t>
  </si>
  <si>
    <t>21130-0000-0001-0246-0000</t>
  </si>
  <si>
    <t>OBRAS A TIEMPO, S.A DE C.V</t>
  </si>
  <si>
    <t>21130-0000-0001-0247-0000</t>
  </si>
  <si>
    <t>COSMOCALLI, S.A DE C.V</t>
  </si>
  <si>
    <t>21130-0000-0001-0251-0000</t>
  </si>
  <si>
    <t>SCHWICHTENBERG AGUADO FRANCISCO JAVIER</t>
  </si>
  <si>
    <t>21130-0000-0001-0256-0000</t>
  </si>
  <si>
    <t>PROYECTO Y CONSTRUCCIONES MUÑOZ, S.A DE</t>
  </si>
  <si>
    <t>21130-0000-0001-0258-0000</t>
  </si>
  <si>
    <t>ACQUA CONSULTA, S.A DE C.V</t>
  </si>
  <si>
    <t>21130-0000-0001-0259-0000</t>
  </si>
  <si>
    <t>DIEZ DE SOLLANO MARTINEZ EDUARDO DAVID</t>
  </si>
  <si>
    <t>21130-0000-0001-0260-0000</t>
  </si>
  <si>
    <t>INMOBILIARIA AHCOR,S.A DE C.V</t>
  </si>
  <si>
    <t>21130-0000-0001-0262-0000</t>
  </si>
  <si>
    <t>MENDOZA DEL TORO ANTONIO LUIS</t>
  </si>
  <si>
    <t>21130-0000-0001-0268-0000</t>
  </si>
  <si>
    <t>HUERTA MUÑOZ JUAN RAFAEL</t>
  </si>
  <si>
    <t>21130-0000-0001-0269-0000</t>
  </si>
  <si>
    <t>BISICO, S.A DE C.V</t>
  </si>
  <si>
    <t>21130-0000-0001-0276-0000</t>
  </si>
  <si>
    <t>GRUCOBA SA DE CV</t>
  </si>
  <si>
    <t>21130-0000-0001-0277-0000</t>
  </si>
  <si>
    <t>MARCO ANTONIO MUÑOZ GARCIA</t>
  </si>
  <si>
    <t>21130-0000-0001-0279-0000</t>
  </si>
  <si>
    <t>VANZAR ARQUITECTOS S. DE R.L. DE CV</t>
  </si>
  <si>
    <t>21130-0000-0001-0280-0000</t>
  </si>
  <si>
    <t>CONSTRUCCION TOPOGRAFIA Y MANTENIMIENTOS</t>
  </si>
  <si>
    <t>21130-0000-0001-0281-0000</t>
  </si>
  <si>
    <t>CONSTRUCTORA GRK SA DE CV</t>
  </si>
  <si>
    <t>21130-0000-0001-0282-0000</t>
  </si>
  <si>
    <t>21130-0000-0001-0287-0000</t>
  </si>
  <si>
    <t>21130-0000-0001-0288-0000</t>
  </si>
  <si>
    <t>21130-0000-0001-0289-0000</t>
  </si>
  <si>
    <t>OSCAR GUILLERMO BAEZ RODRIGUEZ</t>
  </si>
  <si>
    <t>21130-0000-0001-0294-0000</t>
  </si>
  <si>
    <t>ROGELIO MARTINEZ ARCHUNDIA</t>
  </si>
  <si>
    <t>21130-0000-0001-0295-0000</t>
  </si>
  <si>
    <t>URBANIZADORA CAROD DE LEON SA DE CV</t>
  </si>
  <si>
    <t>21130-0000-0001-0302-0000</t>
  </si>
  <si>
    <t>AGUILIA, S.A. DE C.V.</t>
  </si>
  <si>
    <t>21130-0000-0001-0305-0000</t>
  </si>
  <si>
    <t>CONSTRUCTORA GASCAP S.A DE C.V.</t>
  </si>
  <si>
    <t>21130-0000-0001-0307-0000</t>
  </si>
  <si>
    <t>CONSTRUCCIONES E INSTALACIONES CARDENAS,</t>
  </si>
  <si>
    <t>21130-0000-0001-0308-0000</t>
  </si>
  <si>
    <t>CONSTRUCTORA CHAS, S.A DE C.V</t>
  </si>
  <si>
    <t>21130-0000-0001-0314-0000</t>
  </si>
  <si>
    <t>NOE MARTINEZ GONZALEZ</t>
  </si>
  <si>
    <t>21130-0000-0001-0317-0000</t>
  </si>
  <si>
    <t>BEEBSA SA DE CV</t>
  </si>
  <si>
    <t>21130-0000-0001-0321-0000</t>
  </si>
  <si>
    <t>CONSTRUEXCAVACIONES TOVAR SA DE CV</t>
  </si>
  <si>
    <t>21130-0000-0001-0323-0000</t>
  </si>
  <si>
    <t>SISTEMAS DE INGENIERÍA Y SOLUCIONES CONS</t>
  </si>
  <si>
    <t>21130-0000-0001-0324-0000</t>
  </si>
  <si>
    <t>21130-0000-0001-0325-0000</t>
  </si>
  <si>
    <t>CONSTRUCTORA HUMORA S.A. DE C.V.</t>
  </si>
  <si>
    <t>21130-0000-0001-0329-0000</t>
  </si>
  <si>
    <t>SISTEMAS DE CONSTRUCCIÓN FMMF, S.A DE C</t>
  </si>
  <si>
    <t>21130-0000-0001-0332-0000</t>
  </si>
  <si>
    <t>MA. DE JESUS FRAUSTO VELAZQUEZ</t>
  </si>
  <si>
    <t>21130-0000-0001-0335-0000</t>
  </si>
  <si>
    <t>21130-0000-0001-0339-0000</t>
  </si>
  <si>
    <t>ERA ARCHITECT SA DE CV</t>
  </si>
  <si>
    <t>21130-0000-0001-0342-0000</t>
  </si>
  <si>
    <t>21130-0000-0001-0351-0000</t>
  </si>
  <si>
    <t>21130-0000-0001-0352-0000</t>
  </si>
  <si>
    <t>21130-0000-0001-0353-0000</t>
  </si>
  <si>
    <t>ECOVO SOLAR SA DE CV</t>
  </si>
  <si>
    <t>21130-0000-0001-0355-0000</t>
  </si>
  <si>
    <t>CONSTRUGART, S.A DE C.V.</t>
  </si>
  <si>
    <t>21130-0000-0001-0356-0000</t>
  </si>
  <si>
    <t>GRG CONSTRUCCIONES, S.A DE C.V.</t>
  </si>
  <si>
    <t>21130-0000-0001-0357-0000</t>
  </si>
  <si>
    <t>21130-0000-0001-0360-0000</t>
  </si>
  <si>
    <t>21130-0000-0001-0362-0000</t>
  </si>
  <si>
    <t>CONSTRUCCIONES E INGENIERIA CGO, S.A DE</t>
  </si>
  <si>
    <t>21130-0000-0001-0363-0000</t>
  </si>
  <si>
    <t>21130-0000-0001-0366-0000</t>
  </si>
  <si>
    <t>21130-0000-0001-0371-0000</t>
  </si>
  <si>
    <t>CONSTRUCTORA DE PUENTES DEL BAJIO, S.A D</t>
  </si>
  <si>
    <t>21130-0000-0001-0372-0000</t>
  </si>
  <si>
    <t>J. JESUS GAYTAN FRAGA</t>
  </si>
  <si>
    <t>21130-0000-0001-0375-0000</t>
  </si>
  <si>
    <t>DESARROLLADORA ZANTE, S.A DE C.V</t>
  </si>
  <si>
    <t>21130-0000-0001-0380-0000</t>
  </si>
  <si>
    <t>VGDV ARQUITECTOS S.A DE C.V.</t>
  </si>
  <si>
    <t>21130-0000-0001-0382-0000</t>
  </si>
  <si>
    <t>MADERAS Y PERSIANAS S.A DE C.V.</t>
  </si>
  <si>
    <t>21130-0000-0001-0383-0000</t>
  </si>
  <si>
    <t>RAMIREZ CANO SARA MAYELA</t>
  </si>
  <si>
    <t>21130-0000-0001-0384-0000</t>
  </si>
  <si>
    <t>BECERRA CORDOVA JAIME</t>
  </si>
  <si>
    <t>21130-0000-0001-0385-0000</t>
  </si>
  <si>
    <t>ROBLES MELKEN PATRICIA</t>
  </si>
  <si>
    <t>21130-0000-0001-0386-0000</t>
  </si>
  <si>
    <t>MONICA ELIAS OROZCO</t>
  </si>
  <si>
    <t>21130-0000-0001-0392-0000</t>
  </si>
  <si>
    <t>INGENIERIA Y CONSTRUCCION NR S.A. DE CV</t>
  </si>
  <si>
    <t>21130-0000-0001-0393-0000</t>
  </si>
  <si>
    <t>GRUPO CONSTRUCTOR CREA3 SA DE CV</t>
  </si>
  <si>
    <t>21130-0000-0001-0394-0000</t>
  </si>
  <si>
    <t>PAVIMENTOS Y TERRACERIAS DE LEON S.A DE</t>
  </si>
  <si>
    <t>21130-0000-0001-0398-0000</t>
  </si>
  <si>
    <t>21130-0000-0001-0400-0000</t>
  </si>
  <si>
    <t>HIDRO ALTERNATIVAS EN INGENIERÍA SA DE C</t>
  </si>
  <si>
    <t>21130-0000-0001-0401-0000</t>
  </si>
  <si>
    <t>21130-0000-0001-0403-0000</t>
  </si>
  <si>
    <t>AREINA S.A. DE C.V.</t>
  </si>
  <si>
    <t>21130-0000-0001-0407-0000</t>
  </si>
  <si>
    <t>CONSTRULITA LIGHTING INTERNACIONAL S.A D</t>
  </si>
  <si>
    <t>21130-0000-0001-0408-0000</t>
  </si>
  <si>
    <t>GARCIA AGUILERA CLAUDIO ALEJANDRO</t>
  </si>
  <si>
    <t>21130-0000-0001-0409-0000</t>
  </si>
  <si>
    <t>SANCHEZ VILLEGAS RAÚL IVAN</t>
  </si>
  <si>
    <t>21130-0000-0001-0412-0000</t>
  </si>
  <si>
    <t>RENOVABLES DE MÉXICO S.A. DE C.V.</t>
  </si>
  <si>
    <t>21130-0000-0001-0413-0000</t>
  </si>
  <si>
    <t>PEREZ CABRERA MARGARITA</t>
  </si>
  <si>
    <t>21130-0000-0001-0422-0000</t>
  </si>
  <si>
    <t>TECNOLOGÍA EN CONSTRUCCIONES DEL CENTRO</t>
  </si>
  <si>
    <t>21130-0000-0001-0431-0000</t>
  </si>
  <si>
    <t>TECHOS CONSTRUCTORA, S.A. DE C.V.</t>
  </si>
  <si>
    <t>21130-0000-0001-326-0000</t>
  </si>
  <si>
    <t>GRUPO SIMETRA, S.A. DE C.V.</t>
  </si>
  <si>
    <t>21130-0000-0001-369-0000</t>
  </si>
  <si>
    <t>21130-0000-0001-370-0000</t>
  </si>
  <si>
    <t>ZIP - ZAC CONSTRUCTORA, S.A. DE C.V.</t>
  </si>
  <si>
    <t>21130-0000-0001-381-0000</t>
  </si>
  <si>
    <t>ESPECIALISTAS EN LIMPIEZA EMPRESARIAL SA</t>
  </si>
  <si>
    <t>21130-0000-0001-399-0000</t>
  </si>
  <si>
    <t>CONSTRUCTORA ERSO SA DE CV</t>
  </si>
  <si>
    <t>21130-0000-0001-404-0000</t>
  </si>
  <si>
    <t>DRON 3 SA DE CV</t>
  </si>
  <si>
    <t>21130-0000-0001-406-0000</t>
  </si>
  <si>
    <t>URBANIZADORA SAN AZCURRA SA DE CV</t>
  </si>
  <si>
    <t>21130-0000-0001-410-0000</t>
  </si>
  <si>
    <t>MERCADO MUÑOZ ANTONIO</t>
  </si>
  <si>
    <t>21130-0000-0001-411-0000</t>
  </si>
  <si>
    <t>LOMONACO MORA VICTOR MANUEL</t>
  </si>
  <si>
    <t>21130-0000-0001-414-0000</t>
  </si>
  <si>
    <t>GONZALEZ CASTREJON JUAN FRANCISCO</t>
  </si>
  <si>
    <t>21130-0000-0001-416-0000</t>
  </si>
  <si>
    <t>CINQUE MISI S.A DE C.V.</t>
  </si>
  <si>
    <t>21130-0000-0001-418-0000</t>
  </si>
  <si>
    <t>COMERCIALIZADORA MGI DEL MORAL INTERNATI</t>
  </si>
  <si>
    <t>21130-0000-0001-427-0000</t>
  </si>
  <si>
    <t>21130-0000-0001-430-0000</t>
  </si>
  <si>
    <t>HTM CONSTRUCCIONES, SA DE CV</t>
  </si>
  <si>
    <t>21150-0000-0000-0000-0000</t>
  </si>
  <si>
    <t>TRANSFER OTROGADAS POR PAGAR A CORTO PZO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</si>
  <si>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</si>
  <si>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</si>
  <si>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</si>
  <si>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</si>
  <si>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</si>
  <si>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</si>
  <si>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</si>
  <si>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</si>
  <si>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</si>
  <si>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</si>
  <si>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</si>
  <si>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</si>
  <si>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</si>
  <si>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</si>
  <si>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</si>
  <si>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</si>
  <si>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</si>
  <si>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</si>
  <si>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</si>
  <si>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</si>
  <si>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21175-0000-0003-0000-0000</t>
  </si>
  <si>
    <t>IMPUESTO CEDULAR NOMINA</t>
  </si>
  <si>
    <t>21175-0000-0004-0000-0000</t>
  </si>
  <si>
    <t>I.S.R. LIQUIDACIONES</t>
  </si>
  <si>
    <t>21179-0000-0004-0000-0000</t>
  </si>
  <si>
    <t>DESC.CUOTAS SIND.X FALLECIMIENTO</t>
  </si>
  <si>
    <t>21179-0000-0013-0000-0000</t>
  </si>
  <si>
    <t>O.HIPOTECARIA D MEXIC</t>
  </si>
  <si>
    <t>21179-0000-0015-0000-0000</t>
  </si>
  <si>
    <t>CURSOS Y CAPACITACION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</si>
  <si>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</si>
  <si>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</si>
  <si>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</si>
  <si>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</si>
  <si>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</si>
  <si>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</si>
  <si>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</si>
  <si>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</si>
  <si>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</si>
  <si>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</si>
  <si>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</si>
  <si>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</si>
  <si>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</si>
  <si>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</si>
  <si>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</si>
  <si>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</si>
  <si>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</si>
  <si>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</si>
  <si>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</si>
  <si>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</si>
  <si>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</si>
  <si>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</si>
  <si>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</si>
  <si>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</si>
  <si>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21179-0000-0307-0000-0000</t>
  </si>
  <si>
    <t>METLIFE MEXICO, S.A.</t>
  </si>
  <si>
    <t>21179-0000-0313-0000-0000</t>
  </si>
  <si>
    <t>DESC. NÓM PREVISIÓN FAMILIAR DEL BAJIO</t>
  </si>
  <si>
    <t>21179-0000-0319-0000-0000</t>
  </si>
  <si>
    <t>APORTACIÓN CAJA DE AHORRO</t>
  </si>
  <si>
    <t>21179-0000-0331-0000-0000</t>
  </si>
  <si>
    <t>JESÚS ÁVILA GRACIA (GRUPO ÓPTICO VISIÓN</t>
  </si>
  <si>
    <t>21179-0000-0333-0000-0000</t>
  </si>
  <si>
    <t>DESCUENTO TELEFONÍA MÓVIL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</si>
  <si>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</si>
  <si>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</si>
  <si>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</si>
  <si>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</si>
  <si>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</si>
  <si>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</si>
  <si>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</si>
  <si>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</si>
  <si>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</si>
  <si>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</si>
  <si>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</si>
  <si>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</si>
  <si>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</si>
  <si>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VOCACIONAL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</si>
  <si>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</si>
  <si>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</si>
  <si>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</si>
  <si>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</si>
  <si>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</si>
  <si>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</si>
  <si>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21199-0000-0107-0000-0000</t>
  </si>
  <si>
    <t>REHABILITACION DE CAM</t>
  </si>
  <si>
    <t>21199-0000-0108-0000-0000</t>
  </si>
  <si>
    <t>PROYECTOS AGROPECUARI</t>
  </si>
  <si>
    <t>21199-0000-0124-0000-0000</t>
  </si>
  <si>
    <t>RECUPERACION OBRAS VA</t>
  </si>
  <si>
    <t>21199-0000-0128-0000-0000</t>
  </si>
  <si>
    <t>APOYOS MASECA</t>
  </si>
  <si>
    <t>21199-0000-0141-0000-0000</t>
  </si>
  <si>
    <t>DEPOSITOS POR IDENTIFICAR</t>
  </si>
  <si>
    <t>21199-0000-0155-0000-0000</t>
  </si>
  <si>
    <t>OBRAS X COOPER. LEON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</si>
  <si>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</si>
  <si>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</si>
  <si>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</si>
  <si>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</si>
  <si>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</si>
  <si>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</si>
  <si>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</si>
  <si>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</si>
  <si>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21199-0000-0172-0000-0000</t>
  </si>
  <si>
    <t>APORTACIONES SUMINISTRO DE AGUA POTABLE</t>
  </si>
  <si>
    <t>21199-0000-0182-0000-0000</t>
  </si>
  <si>
    <t>REINTEGRO POR SANCIONES DE OBRA PÚBLICA</t>
  </si>
  <si>
    <t>21199-0000-0184-0000-0000</t>
  </si>
  <si>
    <t>PROGRAMA 3X1 MIGRANTES 2016 CAL SOL RUR</t>
  </si>
  <si>
    <t>21199-0000-0185-0000-0000</t>
  </si>
  <si>
    <t>PROGRAMA 3X1 MIGRANTES 2016 CAL SOL URB</t>
  </si>
  <si>
    <t>21290-0000-0000-0000-0000</t>
  </si>
  <si>
    <t>OTROS DOCUMENTOS POR PAGAR A CORTO PLAZO</t>
  </si>
  <si>
    <t>21194-0000-0000-0000-0000</t>
  </si>
  <si>
    <t>ANT D PARTI ESTATAL P PAGAR A CP</t>
  </si>
  <si>
    <t>21610-0000-0002-0000-0000</t>
  </si>
  <si>
    <t>PROFESIONALES EN MANTTO Y LIMPIEZA,SA CV</t>
  </si>
  <si>
    <t>Refinanciamiento</t>
  </si>
  <si>
    <t>Banamex</t>
  </si>
  <si>
    <t>S/N</t>
  </si>
  <si>
    <t>Pagarés</t>
  </si>
  <si>
    <t>TIIE + .70</t>
  </si>
  <si>
    <t>42/180</t>
  </si>
  <si>
    <t>12/12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</si>
  <si>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</si>
  <si>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</si>
  <si>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</si>
  <si>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</si>
  <si>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</si>
  <si>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</si>
  <si>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</si>
  <si>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</si>
  <si>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</si>
  <si>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41/240</t>
  </si>
  <si>
    <t>248/14</t>
  </si>
  <si>
    <t xml:space="preserve">24 MESES </t>
  </si>
  <si>
    <t>Contrato nuevo</t>
  </si>
  <si>
    <t>Banorte</t>
  </si>
  <si>
    <t>TIIE + .68</t>
  </si>
  <si>
    <t>40/240</t>
  </si>
  <si>
    <t>250/14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</si>
  <si>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</si>
  <si>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</si>
  <si>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</si>
  <si>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</si>
  <si>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</si>
  <si>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</si>
  <si>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</si>
  <si>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</si>
  <si>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</si>
  <si>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</si>
  <si>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</si>
  <si>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</si>
  <si>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</si>
  <si>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</si>
  <si>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</si>
  <si>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</si>
  <si>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41160-1600-0001-0251-0000</t>
  </si>
  <si>
    <t>IMPUESTOS ECOLOGICOS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</si>
  <si>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</si>
  <si>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</si>
  <si>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</si>
  <si>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</si>
  <si>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</si>
  <si>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</si>
  <si>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</si>
  <si>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</si>
  <si>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</si>
  <si>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</si>
  <si>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</si>
  <si>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</si>
  <si>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</si>
  <si>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</si>
  <si>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</si>
  <si>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</si>
  <si>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</si>
  <si>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</si>
  <si>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</si>
  <si>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</si>
  <si>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</si>
  <si>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</si>
  <si>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</si>
  <si>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</si>
  <si>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</si>
  <si>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</si>
  <si>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41170-1700-0001-0317-0000</t>
  </si>
  <si>
    <t>GASTOS EJECUCION POR PUB DE EDICTO</t>
  </si>
  <si>
    <t>41170-1700-0001-0318-0000</t>
  </si>
  <si>
    <t>GASTOS POR REMATE DE IMPUESTOS</t>
  </si>
  <si>
    <t>41310-3100-0001-0701-0000</t>
  </si>
  <si>
    <t>POR EJECUCION DE OBRAS PUBLICAS</t>
  </si>
  <si>
    <t>41310-3100-0001-0702-0000</t>
  </si>
  <si>
    <t>RECUPERACIÓN CREDITOS FIDOC</t>
  </si>
  <si>
    <t>41310-3100-0001-0703-0000</t>
  </si>
  <si>
    <t>POR EL SERVICIO DE ALUMBRADO PUBLICO</t>
  </si>
  <si>
    <t>41410-4100-0001-0800-0000</t>
  </si>
  <si>
    <t>USO ESTACIONES DE TRANSFERENCIA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</si>
  <si>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</si>
  <si>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</si>
  <si>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</si>
  <si>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</si>
  <si>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</si>
  <si>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</si>
  <si>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</si>
  <si>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</si>
  <si>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</si>
  <si>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</si>
  <si>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</si>
  <si>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</si>
  <si>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</si>
  <si>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</si>
  <si>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</si>
  <si>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</si>
  <si>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</si>
  <si>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</si>
  <si>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</si>
  <si>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</si>
  <si>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</si>
  <si>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</si>
  <si>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</si>
  <si>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</si>
  <si>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</si>
  <si>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</si>
  <si>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</si>
  <si>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</si>
  <si>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</si>
  <si>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</si>
  <si>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</si>
  <si>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</si>
  <si>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</si>
  <si>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</si>
  <si>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</si>
  <si>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</si>
  <si>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</si>
  <si>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</si>
  <si>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</si>
  <si>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</si>
  <si>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41430-4300-0001-0923-0000</t>
  </si>
  <si>
    <t>CONSULTA MEDICA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</si>
  <si>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</si>
  <si>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</si>
  <si>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</si>
  <si>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</si>
  <si>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</si>
  <si>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</si>
  <si>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</si>
  <si>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</si>
  <si>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</si>
  <si>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</si>
  <si>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</si>
  <si>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</si>
  <si>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</si>
  <si>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</si>
  <si>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</si>
  <si>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</si>
  <si>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</si>
  <si>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</si>
  <si>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</si>
  <si>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</si>
  <si>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</si>
  <si>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</si>
  <si>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</si>
  <si>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</si>
  <si>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</si>
  <si>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</si>
  <si>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</si>
  <si>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</si>
  <si>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</si>
  <si>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</si>
  <si>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</si>
  <si>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</si>
  <si>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</si>
  <si>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</si>
  <si>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</si>
  <si>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</si>
  <si>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</si>
  <si>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</si>
  <si>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</si>
  <si>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</si>
  <si>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</si>
  <si>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</si>
  <si>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</si>
  <si>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41430-4300-0001-0952-0000</t>
  </si>
  <si>
    <t>POR CONSTANCIA DE VALIDACION PARA ANUNCI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</si>
  <si>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</si>
  <si>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</si>
  <si>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</si>
  <si>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</si>
  <si>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</si>
  <si>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</si>
  <si>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</si>
  <si>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SERVICIO MATERIA ECOLÓGICA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</si>
  <si>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</si>
  <si>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</si>
  <si>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</si>
  <si>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</si>
  <si>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</si>
  <si>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</si>
  <si>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</si>
  <si>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</si>
  <si>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</si>
  <si>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</si>
  <si>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</si>
  <si>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</si>
  <si>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</si>
  <si>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</si>
  <si>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</si>
  <si>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</si>
  <si>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</si>
  <si>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</si>
  <si>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</si>
  <si>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</si>
  <si>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</si>
  <si>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</si>
  <si>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</si>
  <si>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</si>
  <si>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</si>
  <si>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</si>
  <si>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</si>
  <si>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</si>
  <si>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</si>
  <si>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</si>
  <si>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41430-4300-0001-0979-0000</t>
  </si>
  <si>
    <t>AUTORIZACIÓN DEL PRO DE RED DE EMISION D</t>
  </si>
  <si>
    <t>41430-4300-0001-0983-0000</t>
  </si>
  <si>
    <t>AUTORIZACIÓN CENTRO DE ACOPIO DE RESIDUO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</si>
  <si>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</si>
  <si>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</si>
  <si>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</si>
  <si>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</si>
  <si>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</si>
  <si>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</si>
  <si>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</si>
  <si>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</si>
  <si>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</si>
  <si>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</si>
  <si>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</si>
  <si>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</si>
  <si>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</si>
  <si>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</si>
  <si>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</si>
  <si>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</si>
  <si>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</si>
  <si>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</si>
  <si>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41490-4400-0001-1151-0000</t>
  </si>
  <si>
    <t>OTROS DERECHOS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</si>
  <si>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</si>
  <si>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</si>
  <si>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</si>
  <si>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</si>
  <si>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</si>
  <si>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</si>
  <si>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41590-5100-0004-1354-0000</t>
  </si>
  <si>
    <t>VENTA DE FORMAS VALORADAS MERCADOS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</si>
  <si>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</si>
  <si>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</si>
  <si>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</si>
  <si>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</si>
  <si>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</si>
  <si>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</si>
  <si>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</si>
  <si>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</si>
  <si>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</si>
  <si>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</si>
  <si>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</si>
  <si>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</si>
  <si>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</si>
  <si>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</si>
  <si>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</si>
  <si>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</si>
  <si>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</si>
  <si>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</si>
  <si>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</si>
  <si>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</si>
  <si>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</si>
  <si>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</si>
  <si>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</si>
  <si>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</si>
  <si>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</si>
  <si>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</si>
  <si>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</si>
  <si>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</si>
  <si>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</si>
  <si>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</si>
  <si>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</si>
  <si>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</si>
  <si>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</si>
  <si>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</si>
  <si>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</si>
  <si>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</si>
  <si>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</si>
  <si>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</si>
  <si>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</si>
  <si>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</si>
  <si>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</si>
  <si>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</si>
  <si>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</si>
  <si>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</si>
  <si>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41590-5100-0004-1392-0000</t>
  </si>
  <si>
    <t>VENTA DE PLANTA DEL VIVERO</t>
  </si>
  <si>
    <t>41590-5100-0004-1394-0000</t>
  </si>
  <si>
    <t>RENTA DE PALAPAS VIVERO MUNICIPAL</t>
  </si>
  <si>
    <t>41590-5100-0004-1397-0000</t>
  </si>
  <si>
    <t>POR LA VENTA DE HIELO RASTRO DE AVES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</si>
  <si>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</si>
  <si>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</si>
  <si>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</si>
  <si>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</si>
  <si>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</si>
  <si>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</si>
  <si>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</si>
  <si>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</si>
  <si>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</si>
  <si>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</si>
  <si>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</si>
  <si>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</si>
  <si>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</si>
  <si>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</si>
  <si>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</si>
  <si>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</si>
  <si>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</si>
  <si>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</si>
  <si>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</si>
  <si>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</si>
  <si>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41590-5100-0004-1414-0000</t>
  </si>
  <si>
    <t>UTILIZACION INSTALACION Y RETIRO DE CASE</t>
  </si>
  <si>
    <t>41590-5100-0004-1415-0000</t>
  </si>
  <si>
    <t>INSCRIPCIÓN PADRÓN PERITOS Y AUXILIARES</t>
  </si>
  <si>
    <t>41590-5100-0004-1416-0000</t>
  </si>
  <si>
    <t>COMERCIANTES EN VIA PUBLICA TIANGUISTAS</t>
  </si>
  <si>
    <t>41590-5100-0004-1419-0000</t>
  </si>
  <si>
    <t>USO INSTALA PLAZA CIUD PRÁXEDIS GUERRERO</t>
  </si>
  <si>
    <t>41590-5100-0004-1420-0000</t>
  </si>
  <si>
    <t>USO INSTALA PLAZA CIUD GRISELDA ÁLVAREZ</t>
  </si>
  <si>
    <t>41590-5100-0004-1421-0000</t>
  </si>
  <si>
    <t>INTERESES GENERADOS POR FIDEICOMISOS</t>
  </si>
  <si>
    <t>41610-6100-0001-1500-0000</t>
  </si>
  <si>
    <t>REFRENDO ANUAL DE PLACAS Y TARJETA DE CI</t>
  </si>
  <si>
    <t>41610-6100-0001-1502-0000</t>
  </si>
  <si>
    <t>VERIFICACIÓN DE REFRENDO DE MOTOCICLETA</t>
  </si>
  <si>
    <t>41610-6100-0001-1503-0000</t>
  </si>
  <si>
    <t>RÉGIMEN DE INCORPORACIÓN FISCAL (RIF)</t>
  </si>
  <si>
    <t>41620-6100-0002-1551-0000</t>
  </si>
  <si>
    <t>41620-6100-0002-1552-0000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</si>
  <si>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</si>
  <si>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</si>
  <si>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</si>
  <si>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</si>
  <si>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</si>
  <si>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</si>
  <si>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</si>
  <si>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</si>
  <si>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</si>
  <si>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</si>
  <si>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</si>
  <si>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</si>
  <si>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</si>
  <si>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</si>
  <si>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</si>
  <si>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</si>
  <si>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</si>
  <si>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</si>
  <si>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</si>
  <si>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</si>
  <si>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</si>
  <si>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</si>
  <si>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41620-6100-0002-1564-0000</t>
  </si>
  <si>
    <t>MULTAS DESARROLLO URBANO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</si>
  <si>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</si>
  <si>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</si>
  <si>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</si>
  <si>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</si>
  <si>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</si>
  <si>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</si>
  <si>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</si>
  <si>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</si>
  <si>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</si>
  <si>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</si>
  <si>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</si>
  <si>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</si>
  <si>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</si>
  <si>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</si>
  <si>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</si>
  <si>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</si>
  <si>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41620-6100-0002-1576-0000</t>
  </si>
  <si>
    <t>MULTAS CONTRALORIA (PAE)</t>
  </si>
  <si>
    <t>41620-6100-0002-1578-0000</t>
  </si>
  <si>
    <t>MULTAS SALUD MUNICIPAL (PAE)</t>
  </si>
  <si>
    <t>41620-6100-0002-1580-0000</t>
  </si>
  <si>
    <t>MULTA TRANSPORTE GOB DEL ESTADO (PAE)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</si>
  <si>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</si>
  <si>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</si>
  <si>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</si>
  <si>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</si>
  <si>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</si>
  <si>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</si>
  <si>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</si>
  <si>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</si>
  <si>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</si>
  <si>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</si>
  <si>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</si>
  <si>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</si>
  <si>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</si>
  <si>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</si>
  <si>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41620-6100-0002-1590-0000</t>
  </si>
  <si>
    <t>GASTOS EJECUCION MULTAS CONTRALORIA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</si>
  <si>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</si>
  <si>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</si>
  <si>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</si>
  <si>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</si>
  <si>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</si>
  <si>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</si>
  <si>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</si>
  <si>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</si>
  <si>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</si>
  <si>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</si>
  <si>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</si>
  <si>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</si>
  <si>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41620-6100-0002-1612-0000</t>
  </si>
  <si>
    <t>GASTOS POR REMATE DE APROVECHAMIENTOS</t>
  </si>
  <si>
    <t>41620-6100-0002-1613-0000</t>
  </si>
  <si>
    <t>MULTAS POR SANCIONES DE OBRA PÚBLICA</t>
  </si>
  <si>
    <t>41620-6100-0002-1614-0000</t>
  </si>
  <si>
    <t>MULTAS DIR. SERV. SEG. PRIV.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</si>
  <si>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</si>
  <si>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</si>
  <si>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</si>
  <si>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</si>
  <si>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</si>
  <si>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</si>
  <si>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</si>
  <si>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</si>
  <si>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</si>
  <si>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</si>
  <si>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</si>
  <si>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</si>
  <si>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</si>
  <si>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</si>
  <si>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</si>
  <si>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</si>
  <si>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</si>
  <si>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</si>
  <si>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</si>
  <si>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</si>
  <si>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41640-6100-0004-1760-0000</t>
  </si>
  <si>
    <t>DEPÓSITOS POR DIFERENCIAL TIIE - CAP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</si>
  <si>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</si>
  <si>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</si>
  <si>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</si>
  <si>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</si>
  <si>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</si>
  <si>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</si>
  <si>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41690-6100-0009-2102-0000</t>
  </si>
  <si>
    <t>DONATIVOS</t>
  </si>
  <si>
    <t>41690-6100-0009-2103-0000</t>
  </si>
  <si>
    <t>EMISIÓN DE LICENCIAS MUNICIPIO</t>
  </si>
  <si>
    <t>El impuesto predial consiste en las prestaciones en dinero que fija la Ley con carácter general y obligatorio, a cargo de personas físicas y morales que sean propietarias o poseedoras de inmuebles por cualquier título.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</si>
  <si>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</si>
  <si>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</si>
  <si>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</si>
  <si>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</si>
  <si>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</si>
  <si>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</si>
  <si>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</si>
  <si>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</si>
  <si>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</si>
  <si>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</si>
  <si>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</si>
  <si>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</si>
  <si>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</si>
  <si>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</si>
  <si>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</si>
  <si>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</si>
  <si>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</si>
  <si>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</si>
  <si>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</si>
  <si>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</si>
  <si>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</si>
  <si>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</si>
  <si>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</si>
  <si>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</si>
  <si>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</si>
  <si>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</si>
  <si>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</si>
  <si>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</si>
  <si>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</si>
  <si>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</si>
  <si>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</si>
  <si>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</si>
  <si>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</si>
  <si>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</si>
  <si>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43990-0001-0000-0000-0000</t>
  </si>
  <si>
    <t>INGRESOS POR ALTA Y BAJA DE BIENES</t>
  </si>
  <si>
    <t>43990-0003-0000-0000-0000</t>
  </si>
  <si>
    <t>OTROS INGRESOS Y BENEFICIOS VARIOS</t>
  </si>
  <si>
    <t>43930-0000-0000-0000-0000</t>
  </si>
  <si>
    <t>DIFER P TPO DCAMBIO A FAVOR N EFE YEQUIV</t>
  </si>
  <si>
    <t>43110-0000-0000-0000-0000</t>
  </si>
  <si>
    <t>INT GANADOS DE VAL CREDITOS BONOS Y OTS</t>
  </si>
  <si>
    <t>51110-1110-0000-0000-0000</t>
  </si>
  <si>
    <t>DIETAS</t>
  </si>
  <si>
    <t>51110-1130-0000-0000-0000</t>
  </si>
  <si>
    <t>51120-1210-0000-0000-0000</t>
  </si>
  <si>
    <t>HONORARIOS ASIMILABLES</t>
  </si>
  <si>
    <t>51120-1220-0000-0000-0000</t>
  </si>
  <si>
    <t>SUELDO BASE AL PERSONAL EVENTUAL</t>
  </si>
  <si>
    <t>51130-1320-0000-0000-0000</t>
  </si>
  <si>
    <t>PRIMAS DE VACACIONES Y DOMINICAL</t>
  </si>
  <si>
    <t>51130-1330-0000-0000-0000</t>
  </si>
  <si>
    <t>REM P HORAS EXTRA A PERS ADMTIVO</t>
  </si>
  <si>
    <t>51130-1340-0000-0000-0000</t>
  </si>
  <si>
    <t>COMPENSACIONES</t>
  </si>
  <si>
    <t>51140-1410-0000-0000-0000</t>
  </si>
  <si>
    <t>APORTACIONES DE SEGURIDAD SOCIAL</t>
  </si>
  <si>
    <t>51140-1420-0000-0000-0000</t>
  </si>
  <si>
    <t>APORTACIONES A FONDOS DE VIVIENDAS</t>
  </si>
  <si>
    <t>51140-1430-0000-0000-0000</t>
  </si>
  <si>
    <t>APORTACIONES AL SISTEMA DE RETIRO</t>
  </si>
  <si>
    <t>51140-1440-0000-0000-0000</t>
  </si>
  <si>
    <t>APORTACIONES PARA SEGUROS</t>
  </si>
  <si>
    <t>51150-1510-0000-0000-0000</t>
  </si>
  <si>
    <t>CUOTAS PARA EL FONDO DE AHORRO</t>
  </si>
  <si>
    <t>51150-1520-0000-0000-0000</t>
  </si>
  <si>
    <t>INDEMNIZACIONES</t>
  </si>
  <si>
    <t>51150-1530-0000-0000-0000</t>
  </si>
  <si>
    <t>PRESTACIONES Y HABERES DE RETIRO</t>
  </si>
  <si>
    <t>51150-1540-0000-0000-0000</t>
  </si>
  <si>
    <t>PRESTACIONES CONTRACTUALES</t>
  </si>
  <si>
    <t>51150-1550-0000-0000-0000</t>
  </si>
  <si>
    <t>APOYO A LA CAPACITACION DE SERV.PUBLICOS</t>
  </si>
  <si>
    <t>51150-1590-0000-0000-0000</t>
  </si>
  <si>
    <t>OTRAS PRESTACIONES SOCIALES Y ECONOMICAS</t>
  </si>
  <si>
    <t>51210-2110-0000-0000-0000</t>
  </si>
  <si>
    <t>MATERIALES Y UTILES DE OFICINA</t>
  </si>
  <si>
    <t>51210-2120-0000-0000-0000</t>
  </si>
  <si>
    <t>MAT Y UTILES DE IMPRESION Y REPROD</t>
  </si>
  <si>
    <t>51210-2130-0000-0000-0000</t>
  </si>
  <si>
    <t>MATERIAL ESTADISTICO Y GEOGRAFICO</t>
  </si>
  <si>
    <t>51210-2140-0000-0000-0000</t>
  </si>
  <si>
    <t>MAT Y UTILES DE TEC D INF Y COMUNICA</t>
  </si>
  <si>
    <t>51210-2150-0000-0000-0000</t>
  </si>
  <si>
    <t>MATERIAL IMPRESO E INFORMACION DIGITAL</t>
  </si>
  <si>
    <t>51210-2160-0000-0000-0000</t>
  </si>
  <si>
    <t>MATERIAL DE LIMPIEZA</t>
  </si>
  <si>
    <t>51210-2170-0000-0000-0000</t>
  </si>
  <si>
    <t>MATERIALES Y UTILES DE ENSEÑANZA</t>
  </si>
  <si>
    <t>51210-2180-0000-0000-0000</t>
  </si>
  <si>
    <t>MAT P L REGIS E IDENTIF D BIENES YPERSON</t>
  </si>
  <si>
    <t>51220-2210-0000-0000-0000</t>
  </si>
  <si>
    <t>PRODUCTOS ALIMENTICIOS PARA PERSONAS</t>
  </si>
  <si>
    <t>51220-2220-0000-0000-0000</t>
  </si>
  <si>
    <t>PRODUCTOS ALIMENTICIOS PARA ANIMALES</t>
  </si>
  <si>
    <t>51220-2230-0000-0000-0000</t>
  </si>
  <si>
    <t>UTENCILIOS PARA EL SERVICIO DE ALIMEN</t>
  </si>
  <si>
    <t>51230-2310-0000-0000-0000</t>
  </si>
  <si>
    <t>PROD ALIMENT AGROP Y FOR ADQ C MAT PRIM</t>
  </si>
  <si>
    <t>51230-2390-0000-0000-0000</t>
  </si>
  <si>
    <t>OTRO PRODUCTOS ADQUIRIDOS COMO MAT PRIMA</t>
  </si>
  <si>
    <t>51240-2410-0000-0000-0000</t>
  </si>
  <si>
    <t>PRODUCTOS MINERALES NO METALICOS</t>
  </si>
  <si>
    <t>51240-2420-0000-0000-0000</t>
  </si>
  <si>
    <t>CEMENTO Y PRODUCTOS DE CONCRETO</t>
  </si>
  <si>
    <t>51240-2430-0000-0000-0000</t>
  </si>
  <si>
    <t>CAL YESO Y PRODUCTOS DE YESO</t>
  </si>
  <si>
    <t>51240-2440-0000-0000-0000</t>
  </si>
  <si>
    <t>MADERA Y PRODUCTOS DE MADERA</t>
  </si>
  <si>
    <t>51240-2450-0000-0000-0000</t>
  </si>
  <si>
    <t>VIDRIO Y PRODUCTOS DE VIDRIO</t>
  </si>
  <si>
    <t>51240-2460-0000-0000-0000</t>
  </si>
  <si>
    <t>MATERIAL ELECTRICO Y ELECTRONICO</t>
  </si>
  <si>
    <t>51240-2470-0000-0000-0000</t>
  </si>
  <si>
    <t>ARTICULOS METALICOS PARA LA CONSTRUCCION</t>
  </si>
  <si>
    <t>51240-2480-0000-0000-0000</t>
  </si>
  <si>
    <t>MATERIALES COMPLEMENTARIOS</t>
  </si>
  <si>
    <t>51240-2490-0000-0000-0000</t>
  </si>
  <si>
    <t>OTS MAT Y ART DE CONSTR Y REPARACION</t>
  </si>
  <si>
    <t>51250-2510-0000-0000-0000</t>
  </si>
  <si>
    <t>PRODUCTOS QUIMICOS BASICOS</t>
  </si>
  <si>
    <t>51250-2520-0000-0000-0000</t>
  </si>
  <si>
    <t>FERTILIZANTES PESTICIDAS Y OTS AGROQUI</t>
  </si>
  <si>
    <t>51250-2530-0000-0000-0000</t>
  </si>
  <si>
    <t>MEDICINAS Y PRODUCTOS FARMACEUTICOS</t>
  </si>
  <si>
    <t>51250-2540-0000-0000-0000</t>
  </si>
  <si>
    <t>MAT ACCES Y SUMINISTROS MEDICOS</t>
  </si>
  <si>
    <t>51250-2550-0000-0000-0000</t>
  </si>
  <si>
    <t>MAT ACCESORIOS Y SUM D LABORATORI0</t>
  </si>
  <si>
    <t>51250-2560-0000-0000-0000</t>
  </si>
  <si>
    <t>FIBRAS SINTETICAS HULES PLAST Y DERIV</t>
  </si>
  <si>
    <t>51260-2610-0000-0000-0000</t>
  </si>
  <si>
    <t>COMBUSTIBLE LUBRICANTES Y ADITIVOS</t>
  </si>
  <si>
    <t>51270-2710-0000-0000-0000</t>
  </si>
  <si>
    <t>VEST Y UNIF DEST A ACT ADMINISTRATIVAS</t>
  </si>
  <si>
    <t>51270-2720-0000-0000-0000</t>
  </si>
  <si>
    <t>PRENDAS DE SEGURIDAD Y PROTEC PERSONAL</t>
  </si>
  <si>
    <t>51270-2740-0000-0000-0000</t>
  </si>
  <si>
    <t>PRODUCTOS TEXTILES</t>
  </si>
  <si>
    <t>51270-2750-0000-0000-0000</t>
  </si>
  <si>
    <t>BLANC Y PROD TEXTILES NO PRENDAS D VESTI</t>
  </si>
  <si>
    <t>51280-2820-0000-0000-0000</t>
  </si>
  <si>
    <t>MATERIALES DE SEGURIDAD PUBLICA</t>
  </si>
  <si>
    <t>51280-2830-0000-0000-0000</t>
  </si>
  <si>
    <t>PRENDAS DE PROTECCION PARA SEGUR PUB</t>
  </si>
  <si>
    <t>51290-2910-0000-0000-0000</t>
  </si>
  <si>
    <t>HERRAMIENTAS MENORES</t>
  </si>
  <si>
    <t>51290-2920-0000-0000-0000</t>
  </si>
  <si>
    <t>REFACC Y ACCESORIOS MENORES DE EDIFICIOS</t>
  </si>
  <si>
    <t>51290-2930-0000-0000-0000</t>
  </si>
  <si>
    <t>REF ACC MEN D MOB Y EQ ADMON EDU Y REC</t>
  </si>
  <si>
    <t>51290-2940-0000-0000-0000</t>
  </si>
  <si>
    <t>REFY AC MENOR D EQ COMP Y TEC D INFORMA</t>
  </si>
  <si>
    <t>51290-2950-0000-0000-0000</t>
  </si>
  <si>
    <t>REF Y AC MEN D EQ INSTR MED Y D LAB</t>
  </si>
  <si>
    <t>51290-2960-0000-0000-0000</t>
  </si>
  <si>
    <t>REF Y ACC MENORES D EQUIPO D TRANSP</t>
  </si>
  <si>
    <t>51290-2980-0000-0000-0000</t>
  </si>
  <si>
    <t>REF Y AC MEN D MAQ Y OTROS EQUIPOS</t>
  </si>
  <si>
    <t>51310-3110-0000-0000-0000</t>
  </si>
  <si>
    <t>SERVICIO DE ENERGIA ELECTRICA</t>
  </si>
  <si>
    <t>51310-3120-0000-0000-0000</t>
  </si>
  <si>
    <t>SERVICIO DE GAS</t>
  </si>
  <si>
    <t>51310-3130-0000-0000-0000</t>
  </si>
  <si>
    <t>SERVICIO DE AGUA</t>
  </si>
  <si>
    <t>51310-3140-0000-0000-0000</t>
  </si>
  <si>
    <t>SERVICIO TELEFONIA TRADICIONAL</t>
  </si>
  <si>
    <t>51310-3150-0000-0000-0000</t>
  </si>
  <si>
    <t>SERVICIO TELEFONIA CELULAR</t>
  </si>
  <si>
    <t>51310-3160-0000-0000-0000</t>
  </si>
  <si>
    <t>SERV D TELECOMUNICACIONES Y SATELITES</t>
  </si>
  <si>
    <t>51310-3170-0000-0000-0000</t>
  </si>
  <si>
    <t>SERV D ACC A INTERNET REDES Y PROC D INF</t>
  </si>
  <si>
    <t>51310-3180-0000-0000-0000</t>
  </si>
  <si>
    <t>SERVICIOS POSTALES</t>
  </si>
  <si>
    <t>51310-3190-0000-0000-0000</t>
  </si>
  <si>
    <t>SERVICIOS INTEGRALES Y OTROS SERVICIOS</t>
  </si>
  <si>
    <t>51320-3220-0000-0000-0000</t>
  </si>
  <si>
    <t>ARRENDAMIENTO DE EDIFICIOS</t>
  </si>
  <si>
    <t>51320-3230-0000-0000-0000</t>
  </si>
  <si>
    <t>ARREND MOB Y EQ DE ADMON EDU Y REC</t>
  </si>
  <si>
    <t>51320-3250-0000-0000-0000</t>
  </si>
  <si>
    <t>ARRENDAMIENTO DE EQUIPO DE TRANSPORTE</t>
  </si>
  <si>
    <t>51320-3270-0000-0000-0000</t>
  </si>
  <si>
    <t>ARRENDAMIENTO DE ACTIVOS INTANGIBLES</t>
  </si>
  <si>
    <t>51320-3290-0000-0000-0000</t>
  </si>
  <si>
    <t>OTROS ARRENDAMIENTOS</t>
  </si>
  <si>
    <t>51330-3310-0000-0000-0000</t>
  </si>
  <si>
    <t>SERV LEGAL D CONTABI AUDIT Y RELACIONA</t>
  </si>
  <si>
    <t>51330-3320-0000-0000-0000</t>
  </si>
  <si>
    <t>SERV D DISEÑO ARQ ING Y ACT RELACIONADA</t>
  </si>
  <si>
    <t>51330-3330-0000-0000-0000</t>
  </si>
  <si>
    <t>SER CONULT ADTIVA Y TEC N TECNOLG D INF</t>
  </si>
  <si>
    <t>51330-3340-0000-0000-0000</t>
  </si>
  <si>
    <t>SERVICIOS DE CAPACITACION</t>
  </si>
  <si>
    <t>51330-3350-0000-0000-0000</t>
  </si>
  <si>
    <t>SERV D INVEST CIENTIFICA Y DESARROLLO</t>
  </si>
  <si>
    <t>51330-3360-0000-0000-0000</t>
  </si>
  <si>
    <t>SERV D APOYO ADMTIVO FOTOCOP E IMPRESIO</t>
  </si>
  <si>
    <t>51330-3380-0000-0000-0000</t>
  </si>
  <si>
    <t>SERVICIOS DE VIGILANCIA</t>
  </si>
  <si>
    <t>51330-3390-0000-0000-0000</t>
  </si>
  <si>
    <t>SERV PROFESIONALES CIENT Y TEC INTEGRAL</t>
  </si>
  <si>
    <t>51340-3410-0000-0000-0000</t>
  </si>
  <si>
    <t>SERVICIOS FINANCIEROS Y BANCARIOS</t>
  </si>
  <si>
    <t>51340-3430-0000-0000-0000</t>
  </si>
  <si>
    <t>SERV D RECAUDACI TRASL Y CUSTODIA DE VAL</t>
  </si>
  <si>
    <t>51340-3440-0000-0000-0000</t>
  </si>
  <si>
    <t>SEG D RESPONSAB PATRIMONIAL Y FIANZAS</t>
  </si>
  <si>
    <t>51340-3450-0000-0000-0000</t>
  </si>
  <si>
    <t>SEGURO DE BIENES PATRIMONIALES</t>
  </si>
  <si>
    <t>51340-3460-0000-0000-0000</t>
  </si>
  <si>
    <t>ALMACENAJE ENVASE Y EMBALAJE</t>
  </si>
  <si>
    <t>51340-3470-0000-0000-0000</t>
  </si>
  <si>
    <t>FLETES Y MANIOBRAS</t>
  </si>
  <si>
    <t>51350-3510-0000-0000-0000</t>
  </si>
  <si>
    <t>CONSERVACION Y MANTTO DE INMUEBLES</t>
  </si>
  <si>
    <t>51350-3520-0000-0000-0000</t>
  </si>
  <si>
    <t>INST REP Y MANT MOB EQ ADMON EDU Y REC</t>
  </si>
  <si>
    <t>51350-3530-0000-0000-0000</t>
  </si>
  <si>
    <t>INST REP Y MANT EQ COMP Y TEC INF</t>
  </si>
  <si>
    <t>51350-3540-0000-0000-0000</t>
  </si>
  <si>
    <t>INST REP Y MANT EQ INSTR MEDICO Y LAB</t>
  </si>
  <si>
    <t>51350-3550-0000-0000-0000</t>
  </si>
  <si>
    <t>REP Y MANT DE EQ DE TRANSPORTE</t>
  </si>
  <si>
    <t>51350-3570-0000-0000-0000</t>
  </si>
  <si>
    <t>INST REP Y MANT D MAQ OTROS EQ Y HERRAM</t>
  </si>
  <si>
    <t>51350-3580-0000-0000-0000</t>
  </si>
  <si>
    <t>SERV DE LIMPIEZA Y MANEJO DE DESECHOS</t>
  </si>
  <si>
    <t>51350-3590-0000-0000-0000</t>
  </si>
  <si>
    <t>SERVICIO DE JARDINERIA Y FUMIGACION</t>
  </si>
  <si>
    <t>51360-3610-0000-0000-0000</t>
  </si>
  <si>
    <t>DIF RADIO TV Y OTS D PROG Y ACT GUB</t>
  </si>
  <si>
    <t>51360-3630-0000-0000-0000</t>
  </si>
  <si>
    <t>SER DCREATIV PREPROD DPUBLIC NO INTERNET</t>
  </si>
  <si>
    <t>51360-3640-0000-0000-0000</t>
  </si>
  <si>
    <t>SERVICIOS DE REVELADO DE FOTOGRAFIAS</t>
  </si>
  <si>
    <t>51360-3660-0000-0000-0000</t>
  </si>
  <si>
    <t>SERV D CREACION D CONT A TRAV D INTERNET</t>
  </si>
  <si>
    <t>51360-3690-0000-0000-0000</t>
  </si>
  <si>
    <t>OTROS SERVICIOS DE INFORMACION</t>
  </si>
  <si>
    <t>51370-3710-0000-0000-0000</t>
  </si>
  <si>
    <t>PASAJES AEREOS NACIONALES</t>
  </si>
  <si>
    <t>51370-3720-0000-0000-0000</t>
  </si>
  <si>
    <t>PASAJES TERRESTRES</t>
  </si>
  <si>
    <t>51370-3750-0000-0000-0000</t>
  </si>
  <si>
    <t>VIATICOS EN EL PAIS</t>
  </si>
  <si>
    <t>51370-3760-0000-0000-0000</t>
  </si>
  <si>
    <t>VIATICOS EN EL EXTRANJERO</t>
  </si>
  <si>
    <t>51370-3790-0000-0000-0000</t>
  </si>
  <si>
    <t>OTROS SERVICIOS DE TRASLADO Y HOSPEDAJE</t>
  </si>
  <si>
    <t>51380-3810-0000-0000-0000</t>
  </si>
  <si>
    <t>GASTO DE CEREMONIAL</t>
  </si>
  <si>
    <t>51380-3820-0000-0000-0000</t>
  </si>
  <si>
    <t>GASTOS DE ORDEN SOCIAL Y CULTURAL</t>
  </si>
  <si>
    <t>51380-3830-0000-0000-0000</t>
  </si>
  <si>
    <t>CONGRESOS Y CONVENCIONES</t>
  </si>
  <si>
    <t>51380-3840-0000-0000-0000</t>
  </si>
  <si>
    <t>EXPOSICIONES</t>
  </si>
  <si>
    <t>51380-3850-0000-0000-0000</t>
  </si>
  <si>
    <t>GASTOS DE REPRESENTACION</t>
  </si>
  <si>
    <t>51390-3920-0000-0000-0000</t>
  </si>
  <si>
    <t>OTROS IMPUESTOS Y DERECHOS</t>
  </si>
  <si>
    <t>51390-3940-0000-0000-0000</t>
  </si>
  <si>
    <t>SENT Y RESOLUCIONES P AUTORIDAD COMPETEN</t>
  </si>
  <si>
    <t>51390-3950-0000-0000-0000</t>
  </si>
  <si>
    <t>PENAS MULTAS ACCES Y ACTUALIZACIONES</t>
  </si>
  <si>
    <t>51390-3960-0000-0000-0000</t>
  </si>
  <si>
    <t>OTROS GASTOS POR RESPONSABILIDADES</t>
  </si>
  <si>
    <t>51390-3980-0000-0000-0000</t>
  </si>
  <si>
    <t>IMPUESTOS SOBRE NÓMINAS</t>
  </si>
  <si>
    <t>51390-3990-0000-0000-0000</t>
  </si>
  <si>
    <t>OTROS SERVICIOS GENERALES</t>
  </si>
  <si>
    <t>52110-4140-0000-0000-0000</t>
  </si>
  <si>
    <t>ASIGN PRESUPUESTARIAS A ORGANOS AUTON</t>
  </si>
  <si>
    <t>52220-4240-0000-0000-0000</t>
  </si>
  <si>
    <t>TRANSF A ENTIDADES FEDERATIVAS Y MPOS</t>
  </si>
  <si>
    <t>52220-4250-0000-0000-0000</t>
  </si>
  <si>
    <t>TRANS A FIDEIC DE ENT FED Y MUNICIPIOS</t>
  </si>
  <si>
    <t>52310-4310-0000-0000-0000</t>
  </si>
  <si>
    <t>SUBSIDIOS A LA PRODUCCION</t>
  </si>
  <si>
    <t>52310-4390-0000-0000-0000</t>
  </si>
  <si>
    <t>OTROS SUBSIDIOS</t>
  </si>
  <si>
    <t>52410-4410-0000-0000-0000</t>
  </si>
  <si>
    <t>AYUDAS SOCIALES A PERSONAS</t>
  </si>
  <si>
    <t>52420-4420-0000-0000-0000</t>
  </si>
  <si>
    <t>BECAS Y OTS AYUDAS P PROGRAM DE CAPACIT</t>
  </si>
  <si>
    <t>52430-4430-0000-0000-0000</t>
  </si>
  <si>
    <t>AYUDAS SOCIALES A INSTIT DE ENSEÑANZA</t>
  </si>
  <si>
    <t>52430-4440-0000-0000-0000</t>
  </si>
  <si>
    <t>AYUDAS SOC A ACT CIENTIFICAS O ACADEMICA</t>
  </si>
  <si>
    <t>52430-4450-0000-0000-0000</t>
  </si>
  <si>
    <t>DONATIVOS A INSTIT SIN FINES DE LUCRO</t>
  </si>
  <si>
    <t>52440-4480-0000-0000-0000</t>
  </si>
  <si>
    <t>AYUDAS POR DESASTRES NATURALES Y OTROS S</t>
  </si>
  <si>
    <t>52510-4510-0000-0000-0000</t>
  </si>
  <si>
    <t>PENSIONES</t>
  </si>
  <si>
    <t>52610-4610-0000-0000-0000</t>
  </si>
  <si>
    <t>TRANSF A FIDEICOM DEL PODER EJECUTIVO</t>
  </si>
  <si>
    <t>52910-4920-0000-0000-0000</t>
  </si>
  <si>
    <t>TRANSF PARA ORGANISMOS INTERNACIONALES</t>
  </si>
  <si>
    <t>54110-9210-0000-0000-0000</t>
  </si>
  <si>
    <t>INT D DEUDA INTERNA CON INSTIT D CREDITO</t>
  </si>
  <si>
    <t>54310-9410-0000-0000-0000</t>
  </si>
  <si>
    <t>GASTOS DE LA DEUDA PUBLICA INTERNA</t>
  </si>
  <si>
    <t>55110-0001-0000-0000-0000</t>
  </si>
  <si>
    <t>ESTIMACIÓN POR DETERIORO U OBSOLESCENCIA</t>
  </si>
  <si>
    <t>55150-5100-0000-0000-0000</t>
  </si>
  <si>
    <t>MOBILIARIO Y EQUIPO DE ADMINISTRACION</t>
  </si>
  <si>
    <t>55150-5200-0000-0000-0000</t>
  </si>
  <si>
    <t>MOBILIARIO EQP EDUCACIONAL Y RECREATIVO</t>
  </si>
  <si>
    <t>55150-5300-0000-0000-0000</t>
  </si>
  <si>
    <t>EQP E INSTRUMENTAL MEDICO Y DE LABORAT</t>
  </si>
  <si>
    <t>55150-5400-0000-0000-0000</t>
  </si>
  <si>
    <t>VEHICULOS Y EQUIPO DE TRANSPORTE</t>
  </si>
  <si>
    <t>55150-5500-0000-0000-0000</t>
  </si>
  <si>
    <t>55150-5600-0000-0000-0000</t>
  </si>
  <si>
    <t>MAQUINARIA OTROS EQUIPOS Y HERRAMIENTAS</t>
  </si>
  <si>
    <t>55160-5700-0000-0000-0000</t>
  </si>
  <si>
    <t>ACTIVOS BIOLOGICOS</t>
  </si>
  <si>
    <t>55170-5900-0000-0000-0000</t>
  </si>
  <si>
    <t>ACTIVOS INTANGIBLES</t>
  </si>
  <si>
    <t>55991-0000-0001-0000-0000</t>
  </si>
  <si>
    <t>GTOS POR BAJA Y ENAJENACIÓN DE ACTIVO F</t>
  </si>
  <si>
    <t>55991-0000-0002-0000-0000</t>
  </si>
  <si>
    <t>GASTOS POR DIFERENCIAS</t>
  </si>
  <si>
    <t>55991-0000-0003-0000-0000</t>
  </si>
  <si>
    <t>GASTOS POR COMPROBACIÓN FIDEICOMISO</t>
  </si>
  <si>
    <t>56110-6110-0000-0000-0000</t>
  </si>
  <si>
    <t>GASTOS POR EDIF HABIT EN BIENES DE DOM P</t>
  </si>
  <si>
    <t>56110-6120-0000-0000-0000</t>
  </si>
  <si>
    <t>GASTOS POR EDIF NO HABIT N BIENS D DOM P</t>
  </si>
  <si>
    <t>56110-6140-0000-0000-0000</t>
  </si>
  <si>
    <t>GASTOS POR DIV D TERRENOS Y DIV D OBRAS</t>
  </si>
  <si>
    <t>56110-6150-0000-0000-0000</t>
  </si>
  <si>
    <t>GASTOS POR CONSTRUCCION DE VIAS DE COMUN</t>
  </si>
  <si>
    <t>56110-6170-0000-0000-0000</t>
  </si>
  <si>
    <t>GASTOS POR INSTALACIONES Y EQUIP EN CONS</t>
  </si>
  <si>
    <t>56110-6190-0000-0000-0000</t>
  </si>
  <si>
    <t>GASTOS POR TRAB D ACAB N EDIFIC Y OTS TR</t>
  </si>
  <si>
    <t>31100-0000-0001-0000-0000</t>
  </si>
  <si>
    <t>TRANS P LA ADQ DE BIENES MUEBLES</t>
  </si>
  <si>
    <t>SUELDO BASE DEL PERSONAL DEL SECTOR CENTRAL</t>
  </si>
  <si>
    <t>TRANSFERENCIAS A ENTIDADES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</si>
  <si>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</si>
  <si>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</si>
  <si>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</si>
  <si>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</si>
  <si>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</si>
  <si>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</si>
  <si>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11120-0000-0001-0000-0000</t>
  </si>
  <si>
    <t>CUENTAS HSBC</t>
  </si>
  <si>
    <t>11120-0000-0002-0000-0000</t>
  </si>
  <si>
    <t>CUENTAS BANORTE</t>
  </si>
  <si>
    <t>11120-0000-0003-0000-0000</t>
  </si>
  <si>
    <t>CUENTAS BANAMEX</t>
  </si>
  <si>
    <t>11120-0000-0004-0000-0000</t>
  </si>
  <si>
    <t>CUENTAS BBVA BANCOMER</t>
  </si>
  <si>
    <t>11120-0000-0005-0000-0000</t>
  </si>
  <si>
    <t>CUENTAS BAJIO</t>
  </si>
  <si>
    <t>11120-0000-0006-0000-0000</t>
  </si>
  <si>
    <t>CUENTAS SCOTIABANK</t>
  </si>
  <si>
    <t>11120-0000-0007-0000-0000</t>
  </si>
  <si>
    <t>CUENTAS SANTANDER SERFIN</t>
  </si>
  <si>
    <t>11120-0000-0008-0000-0000</t>
  </si>
  <si>
    <t>CUENTAS INTERACCIONES</t>
  </si>
  <si>
    <t>11120-0000-0009-0000-0000</t>
  </si>
  <si>
    <t>CUENTAS BANREGIO</t>
  </si>
  <si>
    <t>11140-0000-0008-0000-0000</t>
  </si>
  <si>
    <t>INVERSIONES INTERACCIONES</t>
  </si>
  <si>
    <t>FIDEICOMISO REVOCABLE DE INERSIÓN Y ADMINISTRACIÓN</t>
  </si>
  <si>
    <t>FIDEICOMISO PARA EL FORTALECIMIENTO DE LA SEGURIDAD CIUDADANA 19375</t>
  </si>
  <si>
    <t>CUBRIR LA REALIZACIÓN DE PROGRAMAS Y ACCIONES ENCAMINADAS A MEJORAR LAS CONDICIONES DE SEGURIDAD Y FOMENTAR MAYOR PARTICIAPACIÓN CIUDADANA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</si>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</sst>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(&quot;$&quot;* #,##0.00_);_(&quot;$&quot;* \(#,##0.00\);_(&quot;$&quot;* &quot;-&quot;??_);_(@_)"/>
    <numFmt numFmtId="166" formatCode="_-* #,##0.00_-;\-* #,##0.00_-;_-* &quot;-&quot;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indexed="12"/>
      <name val="Arial"/>
      <family val="2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3">
    <xf numFmtId="0" fontId="0" fillId="0" borderId="0" xfId="0"/>
    <xf numFmtId="0" fontId="13" fillId="0" borderId="0" xfId="0" applyFont="1"/>
    <xf numFmtId="0" fontId="4" fillId="0" borderId="0" xfId="0" applyFont="1"/>
    <xf numFmtId="0" fontId="12" fillId="0" borderId="0" xfId="0" applyFont="1"/>
    <xf numFmtId="4" fontId="8" fillId="0" borderId="0" xfId="20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20" applyNumberFormat="1" applyFont="1" applyBorder="1"/>
    <xf numFmtId="4" fontId="3" fillId="0" borderId="0" xfId="21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/>
    <xf numFmtId="0" fontId="3" fillId="0" borderId="0" xfId="21" applyFont="1" applyFill="1" applyBorder="1" applyAlignment="1">
      <alignment horizontal="center" vertical="top" wrapText="1"/>
      <protection/>
    </xf>
    <xf numFmtId="15" fontId="8" fillId="0" borderId="0" xfId="0" applyNumberFormat="1" applyFont="1"/>
    <xf numFmtId="4" fontId="4" fillId="0" borderId="0" xfId="0" applyNumberFormat="1" applyFont="1"/>
    <xf numFmtId="15" fontId="8" fillId="0" borderId="0" xfId="0" applyNumberFormat="1" applyFont="1" applyFill="1"/>
    <xf numFmtId="43" fontId="8" fillId="0" borderId="0" xfId="20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3" fontId="3" fillId="0" borderId="0" xfId="0" applyNumberFormat="1" applyFont="1" applyBorder="1"/>
    <xf numFmtId="15" fontId="3" fillId="0" borderId="0" xfId="0" applyNumberFormat="1" applyFont="1" applyBorder="1"/>
    <xf numFmtId="15" fontId="4" fillId="0" borderId="0" xfId="0" applyNumberFormat="1" applyFont="1"/>
    <xf numFmtId="2" fontId="8" fillId="0" borderId="0" xfId="20" applyNumberFormat="1" applyFont="1" applyBorder="1"/>
    <xf numFmtId="4" fontId="8" fillId="0" borderId="0" xfId="20" applyNumberFormat="1" applyFont="1" applyAlignment="1">
      <alignment/>
    </xf>
    <xf numFmtId="10" fontId="8" fillId="0" borderId="0" xfId="0" applyNumberFormat="1" applyFont="1" applyAlignment="1">
      <alignment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 wrapText="1"/>
      <protection/>
    </xf>
    <xf numFmtId="0" fontId="4" fillId="0" borderId="0" xfId="22" applyFont="1" applyFill="1">
      <alignment/>
      <protection/>
    </xf>
    <xf numFmtId="0" fontId="12" fillId="0" borderId="3" xfId="22" applyFont="1" applyFill="1" applyBorder="1" applyAlignment="1">
      <alignment horizontal="center" vertical="center" wrapText="1"/>
      <protection/>
    </xf>
    <xf numFmtId="0" fontId="12" fillId="0" borderId="4" xfId="22" applyFont="1" applyFill="1" applyBorder="1" applyAlignment="1">
      <alignment horizontal="center" vertical="center" wrapText="1"/>
      <protection/>
    </xf>
    <xf numFmtId="0" fontId="8" fillId="0" borderId="5" xfId="23" applyFont="1" applyFill="1" applyBorder="1" quotePrefix="1">
      <alignment/>
      <protection/>
    </xf>
    <xf numFmtId="0" fontId="8" fillId="0" borderId="5" xfId="23" applyFont="1" applyFill="1" applyBorder="1">
      <alignment/>
      <protection/>
    </xf>
    <xf numFmtId="0" fontId="12" fillId="0" borderId="6" xfId="22" applyFont="1" applyFill="1" applyBorder="1" applyAlignment="1">
      <alignment horizontal="center" vertical="center" wrapText="1"/>
      <protection/>
    </xf>
    <xf numFmtId="0" fontId="8" fillId="0" borderId="7" xfId="23" applyFont="1" applyFill="1" applyBorder="1">
      <alignment/>
      <protection/>
    </xf>
    <xf numFmtId="0" fontId="12" fillId="0" borderId="8" xfId="22" applyFont="1" applyFill="1" applyBorder="1" applyAlignment="1">
      <alignment horizontal="center" vertical="center" wrapText="1"/>
      <protection/>
    </xf>
    <xf numFmtId="0" fontId="8" fillId="0" borderId="4" xfId="23" applyFont="1" applyFill="1" applyBorder="1">
      <alignment/>
      <protection/>
    </xf>
    <xf numFmtId="0" fontId="12" fillId="0" borderId="9" xfId="22" applyFont="1" applyFill="1" applyBorder="1" applyAlignment="1">
      <alignment horizontal="left" vertical="center" wrapText="1"/>
      <protection/>
    </xf>
    <xf numFmtId="4" fontId="12" fillId="0" borderId="9" xfId="22" applyNumberFormat="1" applyFont="1" applyFill="1" applyBorder="1" applyAlignment="1">
      <alignment horizontal="right" wrapText="1"/>
      <protection/>
    </xf>
    <xf numFmtId="0" fontId="12" fillId="0" borderId="0" xfId="22" applyFont="1" applyFill="1" applyBorder="1" applyAlignment="1">
      <alignment horizontal="left" vertical="center" wrapText="1"/>
      <protection/>
    </xf>
    <xf numFmtId="4" fontId="12" fillId="0" borderId="0" xfId="22" applyNumberFormat="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left" vertical="top"/>
      <protection/>
    </xf>
    <xf numFmtId="0" fontId="4" fillId="0" borderId="0" xfId="22" applyFont="1" applyFill="1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20" applyNumberFormat="1" applyFont="1" applyFill="1"/>
    <xf numFmtId="0" fontId="12" fillId="3" borderId="5" xfId="0" applyFont="1" applyFill="1" applyBorder="1" applyAlignment="1">
      <alignment wrapText="1"/>
    </xf>
    <xf numFmtId="10" fontId="8" fillId="0" borderId="0" xfId="20" applyNumberFormat="1" applyFont="1" applyAlignment="1">
      <alignment/>
    </xf>
    <xf numFmtId="2" fontId="8" fillId="0" borderId="0" xfId="20" applyNumberFormat="1" applyFont="1" applyAlignment="1">
      <alignment/>
    </xf>
    <xf numFmtId="0" fontId="8" fillId="0" borderId="0" xfId="0" applyFo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3" fillId="0" borderId="15" xfId="0" applyFont="1" applyFill="1" applyBorder="1" applyAlignment="1">
      <alignment horizontal="left" indent="1"/>
    </xf>
    <xf numFmtId="0" fontId="3" fillId="0" borderId="10" xfId="21" applyFont="1" applyFill="1" applyBorder="1" applyAlignment="1">
      <alignment horizontal="center" vertical="top" wrapText="1"/>
      <protection/>
    </xf>
    <xf numFmtId="0" fontId="3" fillId="0" borderId="16" xfId="21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43" fontId="3" fillId="3" borderId="5" xfId="0" applyNumberFormat="1" applyFont="1" applyFill="1" applyBorder="1" applyAlignment="1">
      <alignment/>
    </xf>
    <xf numFmtId="15" fontId="3" fillId="3" borderId="5" xfId="0" applyNumberFormat="1" applyFont="1" applyFill="1" applyBorder="1" applyAlignment="1">
      <alignment/>
    </xf>
    <xf numFmtId="0" fontId="8" fillId="0" borderId="0" xfId="0" applyFont="1"/>
    <xf numFmtId="0" fontId="4" fillId="0" borderId="18" xfId="22" applyNumberFormat="1" applyFont="1" applyFill="1" applyBorder="1" applyAlignment="1">
      <alignment horizontal="center" vertical="top"/>
      <protection/>
    </xf>
    <xf numFmtId="0" fontId="4" fillId="0" borderId="0" xfId="22" applyFont="1" applyBorder="1" applyAlignment="1">
      <alignment vertical="top" wrapText="1"/>
      <protection/>
    </xf>
    <xf numFmtId="0" fontId="3" fillId="2" borderId="5" xfId="21" applyFont="1" applyFill="1" applyBorder="1" applyAlignment="1">
      <alignment horizontal="center" vertical="top" wrapText="1"/>
      <protection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20" applyFont="1" applyFill="1"/>
    <xf numFmtId="0" fontId="3" fillId="0" borderId="0" xfId="22" applyFont="1" applyBorder="1" applyAlignment="1">
      <alignment vertical="top"/>
      <protection/>
    </xf>
    <xf numFmtId="0" fontId="8" fillId="0" borderId="0" xfId="22" applyFont="1" applyBorder="1" applyAlignment="1">
      <alignment vertical="top"/>
      <protection/>
    </xf>
    <xf numFmtId="0" fontId="8" fillId="0" borderId="15" xfId="22" applyFont="1" applyBorder="1" applyAlignment="1">
      <alignment vertical="top"/>
      <protection/>
    </xf>
    <xf numFmtId="0" fontId="8" fillId="0" borderId="19" xfId="0" applyFont="1" applyBorder="1"/>
    <xf numFmtId="0" fontId="8" fillId="0" borderId="20" xfId="0" applyFont="1" applyBorder="1"/>
    <xf numFmtId="0" fontId="8" fillId="0" borderId="15" xfId="0" applyFont="1" applyBorder="1"/>
    <xf numFmtId="0" fontId="8" fillId="0" borderId="21" xfId="0" applyFont="1" applyBorder="1"/>
    <xf numFmtId="0" fontId="8" fillId="0" borderId="13" xfId="0" applyFont="1" applyBorder="1"/>
    <xf numFmtId="0" fontId="8" fillId="0" borderId="21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22" applyFont="1" applyBorder="1" applyAlignment="1">
      <alignment vertical="top"/>
      <protection/>
    </xf>
    <xf numFmtId="0" fontId="8" fillId="0" borderId="0" xfId="22" applyFont="1" applyBorder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0" fontId="8" fillId="0" borderId="15" xfId="22" applyFont="1" applyBorder="1" applyAlignment="1">
      <alignment horizontal="left" vertical="top" wrapText="1"/>
      <protection/>
    </xf>
    <xf numFmtId="4" fontId="8" fillId="0" borderId="19" xfId="0" applyNumberFormat="1" applyFont="1" applyBorder="1"/>
    <xf numFmtId="4" fontId="8" fillId="0" borderId="0" xfId="22" applyNumberFormat="1" applyFont="1" applyBorder="1" applyAlignment="1">
      <alignment vertical="top"/>
      <protection/>
    </xf>
    <xf numFmtId="4" fontId="8" fillId="0" borderId="21" xfId="0" applyNumberFormat="1" applyFont="1" applyBorder="1"/>
    <xf numFmtId="0" fontId="3" fillId="0" borderId="19" xfId="0" applyFont="1" applyBorder="1"/>
    <xf numFmtId="43" fontId="3" fillId="0" borderId="19" xfId="0" applyNumberFormat="1" applyFont="1" applyBorder="1"/>
    <xf numFmtId="0" fontId="3" fillId="0" borderId="20" xfId="0" applyFont="1" applyBorder="1"/>
    <xf numFmtId="0" fontId="3" fillId="0" borderId="15" xfId="0" applyFont="1" applyBorder="1"/>
    <xf numFmtId="0" fontId="4" fillId="0" borderId="0" xfId="0" applyFont="1" applyBorder="1"/>
    <xf numFmtId="0" fontId="4" fillId="0" borderId="15" xfId="0" applyFont="1" applyBorder="1"/>
    <xf numFmtId="0" fontId="4" fillId="0" borderId="21" xfId="0" applyFont="1" applyBorder="1"/>
    <xf numFmtId="0" fontId="12" fillId="0" borderId="19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wrapText="1"/>
    </xf>
    <xf numFmtId="4" fontId="12" fillId="0" borderId="20" xfId="0" applyNumberFormat="1" applyFont="1" applyFill="1" applyBorder="1" applyAlignment="1">
      <alignment horizontal="right" wrapText="1"/>
    </xf>
    <xf numFmtId="4" fontId="8" fillId="0" borderId="21" xfId="20" applyNumberFormat="1" applyFont="1" applyBorder="1"/>
    <xf numFmtId="4" fontId="8" fillId="0" borderId="13" xfId="20" applyNumberFormat="1" applyFont="1" applyBorder="1"/>
    <xf numFmtId="4" fontId="12" fillId="0" borderId="0" xfId="2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9" xfId="20" applyNumberFormat="1" applyFont="1" applyBorder="1"/>
    <xf numFmtId="2" fontId="8" fillId="0" borderId="19" xfId="20" applyNumberFormat="1" applyFont="1" applyBorder="1"/>
    <xf numFmtId="2" fontId="8" fillId="0" borderId="20" xfId="20" applyNumberFormat="1" applyFont="1" applyBorder="1"/>
    <xf numFmtId="2" fontId="8" fillId="0" borderId="15" xfId="20" applyNumberFormat="1" applyFont="1" applyBorder="1"/>
    <xf numFmtId="2" fontId="8" fillId="0" borderId="21" xfId="20" applyNumberFormat="1" applyFont="1" applyBorder="1"/>
    <xf numFmtId="2" fontId="8" fillId="0" borderId="13" xfId="20" applyNumberFormat="1" applyFont="1" applyBorder="1"/>
    <xf numFmtId="2" fontId="8" fillId="0" borderId="0" xfId="20" applyNumberFormat="1" applyFont="1"/>
    <xf numFmtId="0" fontId="12" fillId="0" borderId="0" xfId="22" applyFont="1" applyBorder="1" applyAlignment="1">
      <alignment vertical="top"/>
      <protection/>
    </xf>
    <xf numFmtId="0" fontId="12" fillId="0" borderId="15" xfId="22" applyFont="1" applyBorder="1" applyAlignment="1">
      <alignment vertical="top"/>
      <protection/>
    </xf>
    <xf numFmtId="4" fontId="8" fillId="0" borderId="20" xfId="20" applyNumberFormat="1" applyFont="1" applyBorder="1"/>
    <xf numFmtId="4" fontId="8" fillId="0" borderId="15" xfId="20" applyNumberFormat="1" applyFont="1" applyBorder="1"/>
    <xf numFmtId="0" fontId="8" fillId="0" borderId="15" xfId="22" applyFont="1" applyBorder="1" applyAlignment="1">
      <alignment vertical="top" wrapText="1"/>
      <protection/>
    </xf>
    <xf numFmtId="0" fontId="8" fillId="0" borderId="11" xfId="22" applyFont="1" applyBorder="1" applyAlignment="1">
      <alignment horizontal="left" vertical="top" wrapText="1"/>
      <protection/>
    </xf>
    <xf numFmtId="0" fontId="2" fillId="0" borderId="22" xfId="22" applyFont="1" applyBorder="1" applyAlignment="1">
      <alignment horizontal="left" vertical="top" indent="1"/>
      <protection/>
    </xf>
    <xf numFmtId="0" fontId="8" fillId="0" borderId="19" xfId="22" applyFont="1" applyBorder="1" applyAlignment="1">
      <alignment horizontal="left" vertical="top" indent="1"/>
      <protection/>
    </xf>
    <xf numFmtId="0" fontId="2" fillId="0" borderId="11" xfId="22" applyFont="1" applyBorder="1" applyAlignment="1">
      <alignment horizontal="left" vertical="top" indent="1"/>
      <protection/>
    </xf>
    <xf numFmtId="0" fontId="8" fillId="0" borderId="0" xfId="22" applyFont="1" applyBorder="1" applyAlignment="1">
      <alignment horizontal="left" vertical="top" indent="1"/>
      <protection/>
    </xf>
    <xf numFmtId="0" fontId="2" fillId="0" borderId="12" xfId="22" applyFont="1" applyBorder="1" applyAlignment="1">
      <alignment horizontal="left" vertical="top" indent="1"/>
      <protection/>
    </xf>
    <xf numFmtId="0" fontId="8" fillId="0" borderId="21" xfId="22" applyFont="1" applyBorder="1" applyAlignment="1">
      <alignment horizontal="left" vertical="top" indent="1"/>
      <protection/>
    </xf>
    <xf numFmtId="0" fontId="2" fillId="0" borderId="11" xfId="22" applyFont="1" applyFill="1" applyBorder="1" applyAlignment="1">
      <alignment horizontal="left" vertical="top" indent="1"/>
      <protection/>
    </xf>
    <xf numFmtId="0" fontId="2" fillId="0" borderId="12" xfId="22" applyFont="1" applyFill="1" applyBorder="1" applyAlignment="1">
      <alignment horizontal="left" vertical="top" indent="1"/>
      <protection/>
    </xf>
    <xf numFmtId="0" fontId="8" fillId="0" borderId="0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4" fillId="0" borderId="11" xfId="22" applyFont="1" applyBorder="1" applyAlignment="1">
      <alignment horizontal="left" vertical="top" indent="1"/>
      <protection/>
    </xf>
    <xf numFmtId="0" fontId="2" fillId="0" borderId="11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indent="1"/>
    </xf>
    <xf numFmtId="0" fontId="2" fillId="0" borderId="12" xfId="0" applyFont="1" applyBorder="1" applyAlignment="1">
      <alignment horizontal="left" vertical="top" indent="1"/>
    </xf>
    <xf numFmtId="0" fontId="8" fillId="0" borderId="21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top" indent="1"/>
    </xf>
    <xf numFmtId="0" fontId="7" fillId="0" borderId="12" xfId="0" applyFont="1" applyFill="1" applyBorder="1" applyAlignment="1">
      <alignment horizontal="left" vertical="top" indent="1"/>
    </xf>
    <xf numFmtId="0" fontId="2" fillId="0" borderId="12" xfId="0" applyFont="1" applyBorder="1" applyAlignment="1">
      <alignment horizontal="left" indent="1"/>
    </xf>
    <xf numFmtId="0" fontId="8" fillId="0" borderId="11" xfId="22" applyFont="1" applyBorder="1" applyAlignment="1">
      <alignment horizontal="left" vertical="top" indent="1"/>
      <protection/>
    </xf>
    <xf numFmtId="4" fontId="2" fillId="0" borderId="12" xfId="20" applyNumberFormat="1" applyFont="1" applyFill="1" applyBorder="1" applyAlignment="1">
      <alignment horizontal="left" vertical="center" indent="1"/>
    </xf>
    <xf numFmtId="0" fontId="4" fillId="0" borderId="12" xfId="22" applyFont="1" applyBorder="1" applyAlignment="1">
      <alignment horizontal="left" vertical="top" indent="1"/>
      <protection/>
    </xf>
    <xf numFmtId="0" fontId="8" fillId="0" borderId="11" xfId="0" applyFont="1" applyBorder="1" applyAlignment="1">
      <alignment horizontal="left" vertical="top" indent="1"/>
    </xf>
    <xf numFmtId="0" fontId="8" fillId="0" borderId="12" xfId="22" applyFont="1" applyFill="1" applyBorder="1" applyAlignment="1">
      <alignment horizontal="left" vertical="top" indent="1"/>
      <protection/>
    </xf>
    <xf numFmtId="0" fontId="3" fillId="0" borderId="2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8" fillId="0" borderId="15" xfId="22" applyFont="1" applyBorder="1" applyAlignment="1">
      <alignment horizontal="left" vertical="top" indent="1"/>
      <protection/>
    </xf>
    <xf numFmtId="0" fontId="12" fillId="0" borderId="11" xfId="22" applyFont="1" applyBorder="1" applyAlignment="1">
      <alignment horizontal="left" vertical="top" indent="1"/>
      <protection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10" fillId="4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3" fillId="0" borderId="2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15" fillId="0" borderId="21" xfId="0" applyFont="1" applyBorder="1" applyAlignment="1">
      <alignment horizontal="justify" vertical="center"/>
    </xf>
    <xf numFmtId="4" fontId="8" fillId="0" borderId="11" xfId="0" applyNumberFormat="1" applyFont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0" fontId="4" fillId="0" borderId="0" xfId="22" applyFont="1" applyAlignment="1" applyProtection="1">
      <alignment vertical="top"/>
      <protection/>
    </xf>
    <xf numFmtId="0" fontId="4" fillId="0" borderId="0" xfId="22" applyFont="1" applyAlignment="1">
      <alignment vertical="top" wrapText="1"/>
      <protection/>
    </xf>
    <xf numFmtId="0" fontId="4" fillId="0" borderId="0" xfId="22" applyFont="1" applyAlignment="1">
      <alignment vertical="top"/>
      <protection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 indent="5"/>
      <protection locked="0"/>
    </xf>
    <xf numFmtId="0" fontId="4" fillId="0" borderId="0" xfId="22" applyFont="1" applyAlignment="1" applyProtection="1">
      <alignment vertical="top"/>
      <protection locked="0"/>
    </xf>
    <xf numFmtId="0" fontId="3" fillId="2" borderId="24" xfId="21" applyFont="1" applyFill="1" applyBorder="1" applyAlignment="1">
      <alignment horizontal="left" vertical="top" wrapText="1"/>
      <protection/>
    </xf>
    <xf numFmtId="0" fontId="3" fillId="2" borderId="25" xfId="21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" borderId="5" xfId="21" applyFont="1" applyFill="1" applyBorder="1" applyAlignment="1">
      <alignment horizontal="center" vertical="top" wrapText="1"/>
      <protection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5" xfId="0" applyFont="1" applyFill="1" applyBorder="1" applyAlignment="1" applyProtection="1">
      <alignment wrapText="1"/>
      <protection hidden="1"/>
    </xf>
    <xf numFmtId="0" fontId="3" fillId="2" borderId="5" xfId="0" applyFont="1" applyFill="1" applyBorder="1" applyAlignment="1" applyProtection="1">
      <alignment wrapText="1"/>
      <protection locked="0"/>
    </xf>
    <xf numFmtId="43" fontId="8" fillId="0" borderId="0" xfId="20" applyFont="1" applyFill="1" applyBorder="1" applyProtection="1">
      <protection locked="0"/>
    </xf>
    <xf numFmtId="43" fontId="8" fillId="0" borderId="0" xfId="20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21" applyFont="1" applyFill="1" applyBorder="1" applyAlignment="1">
      <alignment horizontal="left" vertical="top"/>
      <protection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left" wrapText="1"/>
    </xf>
    <xf numFmtId="4" fontId="8" fillId="0" borderId="5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5" xfId="2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22" applyFont="1" applyFill="1" applyBorder="1" applyAlignment="1">
      <alignment horizontal="center" vertical="center" wrapText="1"/>
      <protection/>
    </xf>
    <xf numFmtId="4" fontId="3" fillId="0" borderId="0" xfId="21" applyNumberFormat="1" applyFont="1" applyFill="1" applyBorder="1" applyAlignment="1">
      <alignment horizontal="left" vertical="top" wrapText="1"/>
      <protection/>
    </xf>
    <xf numFmtId="0" fontId="3" fillId="2" borderId="5" xfId="21" applyFont="1" applyFill="1" applyBorder="1" applyAlignment="1">
      <alignment horizontal="left" vertical="top" wrapText="1"/>
      <protection/>
    </xf>
    <xf numFmtId="4" fontId="8" fillId="0" borderId="0" xfId="0" applyNumberFormat="1" applyFont="1" applyAlignment="1">
      <alignment/>
    </xf>
    <xf numFmtId="4" fontId="12" fillId="3" borderId="5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4" fontId="12" fillId="3" borderId="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20" applyFont="1"/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12" fillId="3" borderId="5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4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4" fontId="8" fillId="0" borderId="4" xfId="0" applyNumberFormat="1" applyFont="1" applyFill="1" applyBorder="1" applyAlignment="1">
      <alignment wrapText="1"/>
    </xf>
    <xf numFmtId="49" fontId="12" fillId="2" borderId="4" xfId="20" applyNumberFormat="1" applyFont="1" applyFill="1" applyBorder="1" applyAlignment="1">
      <alignment horizontal="center" vertical="center" wrapText="1"/>
    </xf>
    <xf numFmtId="4" fontId="12" fillId="2" borderId="4" xfId="20" applyNumberFormat="1" applyFont="1" applyFill="1" applyBorder="1" applyAlignment="1">
      <alignment horizontal="center" vertical="center" wrapText="1"/>
    </xf>
    <xf numFmtId="0" fontId="12" fillId="2" borderId="4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2" borderId="5" xfId="20" applyNumberFormat="1" applyFont="1" applyFill="1" applyBorder="1" applyAlignment="1">
      <alignment horizontal="center" vertical="center" wrapText="1"/>
    </xf>
    <xf numFmtId="4" fontId="12" fillId="0" borderId="0" xfId="20" applyNumberFormat="1" applyFont="1" applyAlignment="1">
      <alignment vertical="center"/>
    </xf>
    <xf numFmtId="0" fontId="3" fillId="2" borderId="5" xfId="21" applyFont="1" applyFill="1" applyBorder="1" applyAlignment="1">
      <alignment horizontal="left" vertical="center"/>
      <protection/>
    </xf>
    <xf numFmtId="4" fontId="9" fillId="0" borderId="0" xfId="0" applyNumberFormat="1" applyFont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4" fontId="12" fillId="2" borderId="5" xfId="0" applyNumberFormat="1" applyFont="1" applyFill="1" applyBorder="1" applyAlignment="1" quotePrefix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3" fillId="2" borderId="5" xfId="20" applyFont="1" applyFill="1" applyBorder="1" applyAlignment="1">
      <alignment horizontal="center" vertical="top" wrapText="1"/>
    </xf>
    <xf numFmtId="4" fontId="3" fillId="2" borderId="5" xfId="21" applyNumberFormat="1" applyFont="1" applyFill="1" applyBorder="1" applyAlignment="1">
      <alignment horizontal="left" vertical="top" wrapText="1"/>
      <protection/>
    </xf>
    <xf numFmtId="43" fontId="8" fillId="0" borderId="5" xfId="20" applyFont="1" applyBorder="1" applyAlignment="1">
      <alignment wrapText="1"/>
    </xf>
    <xf numFmtId="4" fontId="8" fillId="0" borderId="17" xfId="20" applyNumberFormat="1" applyFont="1" applyBorder="1" applyAlignment="1">
      <alignment wrapText="1"/>
    </xf>
    <xf numFmtId="4" fontId="8" fillId="0" borderId="5" xfId="20" applyNumberFormat="1" applyFont="1" applyBorder="1" applyAlignment="1">
      <alignment wrapText="1"/>
    </xf>
    <xf numFmtId="4" fontId="8" fillId="0" borderId="5" xfId="25" applyNumberFormat="1" applyFont="1" applyFill="1" applyBorder="1" applyAlignment="1">
      <alignment wrapText="1"/>
      <protection/>
    </xf>
    <xf numFmtId="49" fontId="8" fillId="0" borderId="29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2" fillId="2" borderId="3" xfId="22" applyFont="1" applyFill="1" applyBorder="1" applyAlignment="1">
      <alignment horizontal="center" vertical="center" wrapText="1"/>
      <protection/>
    </xf>
    <xf numFmtId="43" fontId="3" fillId="0" borderId="0" xfId="2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3" fillId="0" borderId="0" xfId="21" applyFont="1" applyFill="1" applyBorder="1" applyAlignment="1">
      <alignment horizontal="left" vertical="top" wrapText="1"/>
      <protection/>
    </xf>
    <xf numFmtId="43" fontId="3" fillId="2" borderId="5" xfId="2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9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7" xfId="20" applyNumberFormat="1" applyFont="1" applyFill="1" applyBorder="1" applyAlignment="1">
      <alignment horizontal="center" vertical="center" wrapText="1"/>
    </xf>
    <xf numFmtId="4" fontId="12" fillId="2" borderId="4" xfId="22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Fill="1" applyBorder="1" applyAlignment="1">
      <alignment horizontal="left" vertical="top"/>
      <protection/>
    </xf>
    <xf numFmtId="0" fontId="3" fillId="0" borderId="24" xfId="21" applyFont="1" applyFill="1" applyBorder="1" applyAlignment="1">
      <alignment horizontal="center" vertical="top" wrapText="1"/>
      <protection/>
    </xf>
    <xf numFmtId="4" fontId="3" fillId="0" borderId="30" xfId="21" applyNumberFormat="1" applyFont="1" applyFill="1" applyBorder="1" applyAlignment="1">
      <alignment horizontal="center" vertical="top" wrapText="1"/>
      <protection/>
    </xf>
    <xf numFmtId="0" fontId="3" fillId="0" borderId="0" xfId="21" applyFont="1" applyFill="1" applyBorder="1" applyAlignment="1">
      <alignment horizontal="left" vertical="top"/>
      <protection/>
    </xf>
    <xf numFmtId="0" fontId="8" fillId="0" borderId="16" xfId="0" applyFont="1" applyBorder="1"/>
    <xf numFmtId="4" fontId="8" fillId="0" borderId="16" xfId="0" applyNumberFormat="1" applyFont="1" applyBorder="1"/>
    <xf numFmtId="0" fontId="3" fillId="0" borderId="16" xfId="22" applyFont="1" applyBorder="1" applyAlignment="1">
      <alignment vertical="top"/>
      <protection/>
    </xf>
    <xf numFmtId="4" fontId="12" fillId="3" borderId="7" xfId="0" applyNumberFormat="1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17" fillId="0" borderId="0" xfId="21" applyNumberFormat="1" applyFont="1" applyFill="1" applyBorder="1" applyAlignment="1">
      <alignment horizontal="left" vertical="top"/>
      <protection/>
    </xf>
    <xf numFmtId="0" fontId="12" fillId="2" borderId="6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3" fillId="5" borderId="5" xfId="21" applyFont="1" applyFill="1" applyBorder="1" applyAlignment="1">
      <alignment horizontal="left" vertical="top"/>
      <protection/>
    </xf>
    <xf numFmtId="0" fontId="12" fillId="2" borderId="4" xfId="0" applyFont="1" applyFill="1" applyBorder="1" applyAlignment="1">
      <alignment horizontal="left" vertical="center"/>
    </xf>
    <xf numFmtId="10" fontId="12" fillId="3" borderId="5" xfId="0" applyNumberFormat="1" applyFont="1" applyFill="1" applyBorder="1" applyAlignment="1">
      <alignment wrapText="1"/>
    </xf>
    <xf numFmtId="4" fontId="8" fillId="0" borderId="4" xfId="20" applyNumberFormat="1" applyFont="1" applyBorder="1" applyAlignment="1">
      <alignment/>
    </xf>
    <xf numFmtId="0" fontId="8" fillId="0" borderId="4" xfId="0" applyFont="1" applyBorder="1" applyAlignment="1">
      <alignment/>
    </xf>
    <xf numFmtId="0" fontId="12" fillId="2" borderId="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4" fontId="12" fillId="0" borderId="31" xfId="0" applyNumberFormat="1" applyFont="1" applyBorder="1" applyAlignment="1">
      <alignment/>
    </xf>
    <xf numFmtId="0" fontId="3" fillId="2" borderId="5" xfId="21" applyFont="1" applyFill="1" applyBorder="1" applyAlignment="1">
      <alignment horizontal="center" vertical="center" wrapText="1"/>
      <protection/>
    </xf>
    <xf numFmtId="4" fontId="8" fillId="0" borderId="0" xfId="20" applyNumberFormat="1" applyFont="1" applyBorder="1" applyAlignment="1">
      <alignment vertical="center"/>
    </xf>
    <xf numFmtId="0" fontId="3" fillId="2" borderId="25" xfId="21" applyFont="1" applyFill="1" applyBorder="1" applyAlignment="1">
      <alignment horizontal="left" vertical="center" wrapText="1"/>
      <protection/>
    </xf>
    <xf numFmtId="4" fontId="12" fillId="3" borderId="4" xfId="20" applyNumberFormat="1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4" fontId="8" fillId="0" borderId="5" xfId="20" applyNumberFormat="1" applyFont="1" applyFill="1" applyBorder="1" applyAlignment="1">
      <alignment wrapText="1"/>
    </xf>
    <xf numFmtId="4" fontId="3" fillId="2" borderId="5" xfId="21" applyNumberFormat="1" applyFont="1" applyFill="1" applyBorder="1" applyAlignment="1">
      <alignment horizontal="center" vertical="top" wrapText="1"/>
      <protection/>
    </xf>
    <xf numFmtId="4" fontId="12" fillId="3" borderId="26" xfId="20" applyNumberFormat="1" applyFont="1" applyFill="1" applyBorder="1" applyAlignment="1">
      <alignment wrapText="1"/>
    </xf>
    <xf numFmtId="4" fontId="12" fillId="3" borderId="5" xfId="20" applyNumberFormat="1" applyFont="1" applyFill="1" applyBorder="1" applyAlignment="1">
      <alignment wrapText="1"/>
    </xf>
    <xf numFmtId="4" fontId="8" fillId="0" borderId="26" xfId="2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20" applyNumberFormat="1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0" fontId="3" fillId="2" borderId="5" xfId="21" applyFont="1" applyFill="1" applyBorder="1" applyAlignment="1">
      <alignment vertical="top"/>
      <protection/>
    </xf>
    <xf numFmtId="4" fontId="12" fillId="3" borderId="33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>
      <alignment/>
    </xf>
    <xf numFmtId="4" fontId="12" fillId="2" borderId="4" xfId="0" applyNumberFormat="1" applyFont="1" applyFill="1" applyBorder="1" applyAlignment="1">
      <alignment horizontal="left" vertical="center"/>
    </xf>
    <xf numFmtId="10" fontId="12" fillId="3" borderId="5" xfId="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left" vertical="center" wrapText="1"/>
    </xf>
    <xf numFmtId="0" fontId="8" fillId="0" borderId="5" xfId="0" applyFont="1" applyBorder="1"/>
    <xf numFmtId="4" fontId="8" fillId="0" borderId="17" xfId="20" applyNumberFormat="1" applyFont="1" applyBorder="1"/>
    <xf numFmtId="49" fontId="8" fillId="0" borderId="5" xfId="0" applyNumberFormat="1" applyFont="1" applyBorder="1"/>
    <xf numFmtId="0" fontId="12" fillId="2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2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8" fillId="0" borderId="5" xfId="26" applyNumberFormat="1" applyFont="1" applyFill="1" applyBorder="1" applyAlignment="1">
      <alignment wrapText="1"/>
    </xf>
    <xf numFmtId="10" fontId="8" fillId="0" borderId="28" xfId="26" applyNumberFormat="1" applyFont="1" applyFill="1" applyBorder="1" applyAlignment="1">
      <alignment wrapText="1"/>
    </xf>
    <xf numFmtId="2" fontId="12" fillId="2" borderId="3" xfId="20" applyNumberFormat="1" applyFont="1" applyFill="1" applyBorder="1" applyAlignment="1">
      <alignment horizontal="center" vertical="center" wrapText="1"/>
    </xf>
    <xf numFmtId="2" fontId="12" fillId="2" borderId="4" xfId="20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3" fillId="2" borderId="5" xfId="20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20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8" fillId="0" borderId="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3" fillId="0" borderId="31" xfId="20" applyNumberFormat="1" applyFont="1" applyFill="1" applyBorder="1" applyAlignment="1">
      <alignment horizontal="center" vertical="top" wrapText="1"/>
    </xf>
    <xf numFmtId="4" fontId="8" fillId="0" borderId="0" xfId="20" applyNumberFormat="1" applyFont="1" applyFill="1" applyBorder="1"/>
    <xf numFmtId="4" fontId="3" fillId="2" borderId="5" xfId="20" applyNumberFormat="1" applyFont="1" applyFill="1" applyBorder="1" applyAlignment="1">
      <alignment horizontal="center" vertical="top" wrapText="1"/>
    </xf>
    <xf numFmtId="4" fontId="12" fillId="3" borderId="6" xfId="0" applyNumberFormat="1" applyFont="1" applyFill="1" applyBorder="1" applyAlignment="1">
      <alignment horizontal="right"/>
    </xf>
    <xf numFmtId="0" fontId="19" fillId="3" borderId="4" xfId="0" applyFont="1" applyFill="1" applyBorder="1" applyAlignment="1">
      <alignment wrapText="1"/>
    </xf>
    <xf numFmtId="10" fontId="8" fillId="0" borderId="4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0" fontId="20" fillId="0" borderId="4" xfId="0" applyFont="1" applyBorder="1" applyAlignment="1">
      <alignment wrapText="1"/>
    </xf>
    <xf numFmtId="0" fontId="20" fillId="0" borderId="6" xfId="0" applyFont="1" applyBorder="1" applyAlignment="1">
      <alignment wrapText="1"/>
    </xf>
    <xf numFmtId="10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3" fillId="2" borderId="5" xfId="21" applyNumberFormat="1" applyFont="1" applyFill="1" applyBorder="1" applyAlignment="1">
      <alignment horizontal="center" vertical="top"/>
      <protection/>
    </xf>
    <xf numFmtId="4" fontId="8" fillId="0" borderId="0" xfId="20" applyNumberFormat="1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>
      <alignment/>
    </xf>
    <xf numFmtId="4" fontId="8" fillId="0" borderId="34" xfId="0" applyNumberFormat="1" applyFont="1" applyFill="1" applyBorder="1" applyAlignment="1">
      <alignment horizontal="right"/>
    </xf>
    <xf numFmtId="0" fontId="4" fillId="0" borderId="35" xfId="22" applyFont="1" applyBorder="1" applyAlignment="1">
      <alignment vertical="top" wrapText="1"/>
      <protection/>
    </xf>
    <xf numFmtId="0" fontId="4" fillId="0" borderId="35" xfId="22" applyNumberFormat="1" applyFont="1" applyFill="1" applyBorder="1" applyAlignment="1">
      <alignment horizontal="center" vertical="top"/>
      <protection/>
    </xf>
    <xf numFmtId="4" fontId="8" fillId="0" borderId="1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0" fontId="4" fillId="0" borderId="5" xfId="22" applyFont="1" applyBorder="1" applyAlignment="1">
      <alignment vertical="top" wrapText="1"/>
      <protection/>
    </xf>
    <xf numFmtId="0" fontId="4" fillId="0" borderId="5" xfId="22" applyNumberFormat="1" applyFont="1" applyFill="1" applyBorder="1" applyAlignment="1">
      <alignment horizontal="center" vertical="top"/>
      <protection/>
    </xf>
    <xf numFmtId="0" fontId="3" fillId="0" borderId="5" xfId="22" applyFont="1" applyBorder="1" applyAlignment="1">
      <alignment vertical="top" wrapText="1"/>
      <protection/>
    </xf>
    <xf numFmtId="0" fontId="3" fillId="0" borderId="5" xfId="22" applyNumberFormat="1" applyFont="1" applyFill="1" applyBorder="1" applyAlignment="1">
      <alignment horizontal="center" vertical="top"/>
      <protection/>
    </xf>
    <xf numFmtId="0" fontId="4" fillId="0" borderId="5" xfId="22" applyFont="1" applyFill="1" applyBorder="1" applyAlignment="1">
      <alignment vertical="top" wrapText="1"/>
      <protection/>
    </xf>
    <xf numFmtId="0" fontId="3" fillId="0" borderId="5" xfId="22" applyFont="1" applyFill="1" applyBorder="1" applyAlignment="1">
      <alignment vertical="top" wrapText="1"/>
      <protection/>
    </xf>
    <xf numFmtId="0" fontId="12" fillId="2" borderId="7" xfId="0" applyFont="1" applyFill="1" applyBorder="1" applyAlignment="1">
      <alignment horizontal="center" vertical="center"/>
    </xf>
    <xf numFmtId="4" fontId="3" fillId="2" borderId="5" xfId="21" applyNumberFormat="1" applyFont="1" applyFill="1" applyBorder="1" applyAlignment="1">
      <alignment horizontal="center" vertical="top"/>
      <protection/>
    </xf>
    <xf numFmtId="0" fontId="16" fillId="3" borderId="5" xfId="22" applyFont="1" applyFill="1" applyBorder="1" applyAlignment="1" applyProtection="1">
      <alignment horizontal="center" vertical="top"/>
      <protection hidden="1"/>
    </xf>
    <xf numFmtId="0" fontId="20" fillId="0" borderId="5" xfId="0" applyFont="1" applyFill="1" applyBorder="1" applyAlignment="1">
      <alignment horizontal="left" vertical="center" indent="1"/>
    </xf>
    <xf numFmtId="0" fontId="10" fillId="0" borderId="18" xfId="22" applyFont="1" applyBorder="1" applyAlignment="1" applyProtection="1">
      <alignment horizontal="center" vertical="top"/>
      <protection hidden="1"/>
    </xf>
    <xf numFmtId="0" fontId="20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 quotePrefix="1">
      <alignment horizontal="center"/>
    </xf>
    <xf numFmtId="0" fontId="8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vertical="center" wrapText="1"/>
    </xf>
    <xf numFmtId="0" fontId="10" fillId="0" borderId="5" xfId="22" applyFont="1" applyBorder="1" applyAlignment="1" applyProtection="1">
      <alignment horizontal="center" vertical="top"/>
      <protection hidden="1"/>
    </xf>
    <xf numFmtId="0" fontId="8" fillId="0" borderId="5" xfId="0" applyFont="1" applyBorder="1" applyAlignment="1">
      <alignment horizontal="center"/>
    </xf>
    <xf numFmtId="0" fontId="19" fillId="0" borderId="5" xfId="0" applyFont="1" applyFill="1" applyBorder="1" applyAlignment="1">
      <alignment vertical="center"/>
    </xf>
    <xf numFmtId="0" fontId="12" fillId="2" borderId="36" xfId="0" applyFont="1" applyFill="1" applyBorder="1" applyAlignment="1">
      <alignment horizontal="center" vertical="center"/>
    </xf>
    <xf numFmtId="0" fontId="8" fillId="0" borderId="24" xfId="0" applyFont="1" applyBorder="1"/>
    <xf numFmtId="0" fontId="12" fillId="0" borderId="24" xfId="0" applyFont="1" applyBorder="1"/>
    <xf numFmtId="0" fontId="3" fillId="2" borderId="25" xfId="21" applyFont="1" applyFill="1" applyBorder="1" applyAlignment="1">
      <alignment horizontal="center" vertical="top"/>
      <protection/>
    </xf>
    <xf numFmtId="0" fontId="3" fillId="2" borderId="37" xfId="21" applyFont="1" applyFill="1" applyBorder="1" applyAlignment="1">
      <alignment horizontal="left" vertical="top"/>
      <protection/>
    </xf>
    <xf numFmtId="0" fontId="3" fillId="2" borderId="38" xfId="21" applyFont="1" applyFill="1" applyBorder="1" applyAlignment="1">
      <alignment horizontal="left" vertical="top"/>
      <protection/>
    </xf>
    <xf numFmtId="4" fontId="12" fillId="3" borderId="5" xfId="0" applyNumberFormat="1" applyFont="1" applyFill="1" applyBorder="1"/>
    <xf numFmtId="0" fontId="19" fillId="3" borderId="17" xfId="0" applyFont="1" applyFill="1" applyBorder="1" applyAlignment="1">
      <alignment vertical="center"/>
    </xf>
    <xf numFmtId="0" fontId="21" fillId="3" borderId="5" xfId="22" applyFont="1" applyFill="1" applyBorder="1" applyAlignment="1" applyProtection="1">
      <alignment horizontal="center" vertical="top"/>
      <protection hidden="1"/>
    </xf>
    <xf numFmtId="4" fontId="8" fillId="0" borderId="5" xfId="0" applyNumberFormat="1" applyFont="1" applyBorder="1"/>
    <xf numFmtId="0" fontId="20" fillId="0" borderId="17" xfId="0" applyFont="1" applyFill="1" applyBorder="1" applyAlignment="1">
      <alignment horizontal="left" vertical="center" indent="1"/>
    </xf>
    <xf numFmtId="0" fontId="20" fillId="0" borderId="24" xfId="0" applyFont="1" applyFill="1" applyBorder="1" applyAlignment="1">
      <alignment horizontal="left" vertical="center" wrapText="1" indent="1"/>
    </xf>
    <xf numFmtId="4" fontId="12" fillId="0" borderId="5" xfId="0" applyNumberFormat="1" applyFont="1" applyBorder="1"/>
    <xf numFmtId="0" fontId="19" fillId="0" borderId="17" xfId="0" applyFont="1" applyFill="1" applyBorder="1" applyAlignment="1">
      <alignment vertical="center"/>
    </xf>
    <xf numFmtId="0" fontId="9" fillId="0" borderId="5" xfId="22" applyFont="1" applyBorder="1" applyAlignment="1" applyProtection="1">
      <alignment horizontal="center" vertical="top"/>
      <protection hidden="1"/>
    </xf>
    <xf numFmtId="4" fontId="8" fillId="0" borderId="24" xfId="0" applyNumberFormat="1" applyFont="1" applyBorder="1"/>
    <xf numFmtId="0" fontId="3" fillId="2" borderId="37" xfId="21" applyFont="1" applyFill="1" applyBorder="1" applyAlignment="1">
      <alignment horizontal="center" vertical="top"/>
      <protection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0" xfId="22" applyFont="1" applyBorder="1" applyAlignment="1" applyProtection="1">
      <alignment horizontal="center" vertical="top" wrapText="1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22" applyFont="1" applyBorder="1" applyAlignment="1" applyProtection="1">
      <alignment vertical="top"/>
      <protection locked="0"/>
    </xf>
    <xf numFmtId="49" fontId="22" fillId="0" borderId="28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quotePrefix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0" fontId="8" fillId="6" borderId="4" xfId="0" applyFont="1" applyFill="1" applyBorder="1" applyAlignment="1" quotePrefix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4" fontId="8" fillId="6" borderId="4" xfId="0" applyNumberFormat="1" applyFont="1" applyFill="1" applyBorder="1" applyAlignment="1">
      <alignment horizontal="right" vertical="center" wrapText="1"/>
    </xf>
    <xf numFmtId="9" fontId="8" fillId="0" borderId="5" xfId="28" applyFont="1" applyBorder="1" applyAlignment="1">
      <alignment horizontal="center" wrapText="1"/>
    </xf>
    <xf numFmtId="9" fontId="8" fillId="0" borderId="5" xfId="28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/>
    </xf>
    <xf numFmtId="0" fontId="8" fillId="6" borderId="4" xfId="0" applyFont="1" applyFill="1" applyBorder="1" applyAlignment="1">
      <alignment wrapText="1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43" fontId="23" fillId="0" borderId="5" xfId="20" applyFont="1" applyBorder="1" applyAlignment="1" applyProtection="1">
      <alignment vertical="center" wrapText="1"/>
      <protection locked="0"/>
    </xf>
    <xf numFmtId="43" fontId="24" fillId="0" borderId="5" xfId="20" applyNumberFormat="1" applyFont="1" applyFill="1" applyBorder="1" applyAlignment="1" applyProtection="1">
      <alignment vertical="center" wrapText="1"/>
      <protection locked="0"/>
    </xf>
    <xf numFmtId="43" fontId="24" fillId="0" borderId="5" xfId="20" applyNumberFormat="1" applyFont="1" applyBorder="1" applyAlignment="1" applyProtection="1">
      <alignment vertical="center" wrapText="1"/>
      <protection locked="0"/>
    </xf>
    <xf numFmtId="165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23" fillId="0" borderId="7" xfId="20" applyFont="1" applyBorder="1" applyAlignment="1" applyProtection="1">
      <alignment vertical="center" wrapText="1"/>
      <protection locked="0"/>
    </xf>
    <xf numFmtId="44" fontId="24" fillId="0" borderId="5" xfId="20" applyNumberFormat="1" applyFont="1" applyFill="1" applyBorder="1" applyAlignment="1" applyProtection="1">
      <alignment vertical="center" wrapText="1"/>
      <protection locked="0"/>
    </xf>
    <xf numFmtId="8" fontId="24" fillId="0" borderId="5" xfId="20" applyNumberFormat="1" applyFont="1" applyFill="1" applyBorder="1" applyAlignment="1" applyProtection="1">
      <alignment vertical="center" wrapText="1"/>
      <protection locked="0"/>
    </xf>
    <xf numFmtId="44" fontId="24" fillId="0" borderId="5" xfId="27" applyFont="1" applyFill="1" applyBorder="1" applyAlignment="1" applyProtection="1">
      <alignment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15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9" fontId="12" fillId="3" borderId="4" xfId="28" applyFont="1" applyFill="1" applyBorder="1" applyAlignment="1">
      <alignment wrapText="1"/>
    </xf>
    <xf numFmtId="9" fontId="12" fillId="3" borderId="6" xfId="28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1" fontId="12" fillId="0" borderId="5" xfId="0" applyNumberFormat="1" applyFont="1" applyFill="1" applyBorder="1" applyAlignment="1">
      <alignment horizontal="right"/>
    </xf>
    <xf numFmtId="41" fontId="20" fillId="0" borderId="5" xfId="0" applyNumberFormat="1" applyFont="1" applyFill="1" applyBorder="1" applyAlignment="1">
      <alignment horizontal="right" vertical="center"/>
    </xf>
    <xf numFmtId="41" fontId="12" fillId="3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 quotePrefix="1">
      <alignment vertical="center" wrapText="1"/>
    </xf>
    <xf numFmtId="0" fontId="4" fillId="0" borderId="0" xfId="22" applyFont="1" applyFill="1" applyBorder="1" applyAlignment="1">
      <alignment horizontal="left" wrapText="1"/>
      <protection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22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164" fontId="3" fillId="0" borderId="16" xfId="20" applyNumberFormat="1" applyFont="1" applyBorder="1" applyAlignment="1" applyProtection="1">
      <alignment horizontal="center" vertical="top" wrapText="1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3" fillId="3" borderId="18" xfId="22" applyFont="1" applyFill="1" applyBorder="1" applyAlignment="1">
      <alignment horizontal="center" vertical="center" wrapText="1"/>
      <protection/>
    </xf>
    <xf numFmtId="0" fontId="3" fillId="3" borderId="0" xfId="22" applyFont="1" applyFill="1" applyBorder="1" applyAlignment="1">
      <alignment horizontal="center" vertical="center" wrapText="1"/>
      <protection/>
    </xf>
    <xf numFmtId="0" fontId="2" fillId="0" borderId="11" xfId="22" applyFont="1" applyBorder="1" applyAlignment="1">
      <alignment horizontal="left" vertical="top" wrapText="1" indent="1"/>
      <protection/>
    </xf>
    <xf numFmtId="0" fontId="2" fillId="0" borderId="0" xfId="22" applyFont="1" applyBorder="1" applyAlignment="1">
      <alignment horizontal="left" vertical="top" wrapText="1" indent="1"/>
      <protection/>
    </xf>
    <xf numFmtId="0" fontId="2" fillId="0" borderId="22" xfId="22" applyFont="1" applyFill="1" applyBorder="1" applyAlignment="1">
      <alignment horizontal="left" vertical="top" wrapText="1" indent="1"/>
      <protection/>
    </xf>
    <xf numFmtId="0" fontId="8" fillId="0" borderId="19" xfId="22" applyFont="1" applyFill="1" applyBorder="1" applyAlignment="1">
      <alignment horizontal="left" vertical="top" wrapText="1" indent="1"/>
      <protection/>
    </xf>
    <xf numFmtId="0" fontId="8" fillId="0" borderId="20" xfId="22" applyFont="1" applyFill="1" applyBorder="1" applyAlignment="1">
      <alignment horizontal="left" vertical="top" wrapText="1" indent="1"/>
      <protection/>
    </xf>
    <xf numFmtId="0" fontId="2" fillId="0" borderId="11" xfId="22" applyFont="1" applyFill="1" applyBorder="1" applyAlignment="1">
      <alignment horizontal="left" vertical="top" wrapText="1" indent="1"/>
      <protection/>
    </xf>
    <xf numFmtId="0" fontId="8" fillId="0" borderId="0" xfId="22" applyFont="1" applyFill="1" applyBorder="1" applyAlignment="1">
      <alignment horizontal="left" vertical="top" wrapText="1" indent="1"/>
      <protection/>
    </xf>
    <xf numFmtId="0" fontId="8" fillId="0" borderId="15" xfId="22" applyFont="1" applyFill="1" applyBorder="1" applyAlignment="1">
      <alignment horizontal="left" vertical="top" wrapText="1" indent="1"/>
      <protection/>
    </xf>
    <xf numFmtId="0" fontId="8" fillId="0" borderId="0" xfId="0" applyFont="1" applyAlignment="1">
      <alignment horizontal="justify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0" xfId="22" applyFont="1" applyBorder="1" applyAlignment="1">
      <alignment horizontal="left" vertical="top" wrapText="1" indent="1"/>
      <protection/>
    </xf>
    <xf numFmtId="0" fontId="8" fillId="0" borderId="15" xfId="22" applyFont="1" applyBorder="1" applyAlignment="1">
      <alignment horizontal="left" vertical="top" wrapText="1" indent="1"/>
      <protection/>
    </xf>
    <xf numFmtId="0" fontId="8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/>
      <protection locked="0"/>
    </xf>
    <xf numFmtId="0" fontId="3" fillId="2" borderId="5" xfId="21" applyFont="1" applyFill="1" applyBorder="1" applyAlignment="1">
      <alignment horizontal="center" vertical="top" wrapText="1"/>
      <protection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left" vertical="top" wrapText="1" indent="1"/>
      <protection/>
    </xf>
    <xf numFmtId="0" fontId="2" fillId="0" borderId="15" xfId="22" applyFont="1" applyFill="1" applyBorder="1" applyAlignment="1">
      <alignment horizontal="left" vertical="top" wrapText="1" indent="1"/>
      <protection/>
    </xf>
    <xf numFmtId="0" fontId="3" fillId="2" borderId="17" xfId="21" applyFont="1" applyFill="1" applyBorder="1" applyAlignment="1">
      <alignment horizontal="left" vertical="top"/>
      <protection/>
    </xf>
    <xf numFmtId="0" fontId="3" fillId="2" borderId="25" xfId="21" applyFont="1" applyFill="1" applyBorder="1" applyAlignment="1">
      <alignment horizontal="left" vertical="top"/>
      <protection/>
    </xf>
    <xf numFmtId="0" fontId="2" fillId="0" borderId="12" xfId="22" applyFont="1" applyBorder="1" applyAlignment="1">
      <alignment horizontal="left" vertical="top" wrapText="1" indent="1"/>
      <protection/>
    </xf>
    <xf numFmtId="0" fontId="8" fillId="0" borderId="21" xfId="22" applyFont="1" applyBorder="1" applyAlignment="1">
      <alignment horizontal="left" vertical="top" wrapText="1" indent="1"/>
      <protection/>
    </xf>
    <xf numFmtId="0" fontId="8" fillId="0" borderId="13" xfId="22" applyFont="1" applyBorder="1" applyAlignment="1">
      <alignment horizontal="left" vertical="top" wrapText="1" indent="1"/>
      <protection/>
    </xf>
    <xf numFmtId="0" fontId="3" fillId="7" borderId="11" xfId="22" applyFont="1" applyFill="1" applyBorder="1" applyAlignment="1">
      <alignment horizontal="left" vertical="center" wrapText="1"/>
      <protection/>
    </xf>
    <xf numFmtId="0" fontId="3" fillId="7" borderId="0" xfId="22" applyFont="1" applyFill="1" applyBorder="1" applyAlignment="1">
      <alignment horizontal="left" vertical="center" wrapText="1"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3" fillId="0" borderId="31" xfId="22" applyFont="1" applyFill="1" applyBorder="1" applyAlignment="1">
      <alignment horizontal="center"/>
      <protection/>
    </xf>
    <xf numFmtId="0" fontId="25" fillId="0" borderId="0" xfId="0" applyFont="1" applyAlignment="1">
      <alignment vertical="center"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left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3" fillId="0" borderId="4" xfId="22" applyFont="1" applyFill="1" applyBorder="1" applyAlignment="1">
      <alignment horizontal="center"/>
      <protection/>
    </xf>
    <xf numFmtId="0" fontId="3" fillId="0" borderId="4" xfId="22" applyFont="1" applyFill="1" applyBorder="1" applyAlignment="1">
      <alignment horizontal="left" wrapText="1"/>
      <protection/>
    </xf>
    <xf numFmtId="166" fontId="4" fillId="0" borderId="4" xfId="22" applyNumberFormat="1" applyFont="1" applyFill="1" applyBorder="1" applyAlignment="1">
      <alignment horizontal="right"/>
      <protection/>
    </xf>
    <xf numFmtId="43" fontId="4" fillId="0" borderId="4" xfId="22" applyNumberFormat="1" applyFont="1" applyFill="1" applyBorder="1">
      <alignment/>
      <protection/>
    </xf>
    <xf numFmtId="0" fontId="4" fillId="0" borderId="4" xfId="22" applyFont="1" applyFill="1" applyBorder="1" applyAlignment="1">
      <alignment horizontal="center"/>
      <protection/>
    </xf>
    <xf numFmtId="0" fontId="4" fillId="0" borderId="4" xfId="22" applyFont="1" applyFill="1" applyBorder="1" applyAlignment="1">
      <alignment horizontal="left" wrapText="1"/>
      <protection/>
    </xf>
    <xf numFmtId="0" fontId="4" fillId="0" borderId="4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wrapText="1"/>
      <protection/>
    </xf>
    <xf numFmtId="0" fontId="4" fillId="0" borderId="4" xfId="22" applyFont="1" applyFill="1" applyBorder="1">
      <alignment/>
      <protection/>
    </xf>
    <xf numFmtId="0" fontId="12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0" xfId="22" applyFont="1" applyFill="1" applyBorder="1" applyAlignment="1">
      <alignment horizontal="left" indent="1"/>
      <protection/>
    </xf>
    <xf numFmtId="0" fontId="6" fillId="0" borderId="0" xfId="22" applyFont="1" applyFill="1" applyBorder="1" applyAlignment="1">
      <alignment horizontal="left"/>
      <protection/>
    </xf>
    <xf numFmtId="0" fontId="12" fillId="0" borderId="5" xfId="23" applyFont="1" applyFill="1" applyBorder="1" applyAlignment="1" quotePrefix="1">
      <alignment horizontal="center"/>
      <protection/>
    </xf>
    <xf numFmtId="0" fontId="12" fillId="0" borderId="5" xfId="23" applyFont="1" applyFill="1" applyBorder="1">
      <alignment/>
      <protection/>
    </xf>
    <xf numFmtId="43" fontId="12" fillId="0" borderId="6" xfId="22" applyNumberFormat="1" applyFont="1" applyFill="1" applyBorder="1" applyAlignment="1">
      <alignment horizontal="center" vertical="center" wrapText="1"/>
      <protection/>
    </xf>
    <xf numFmtId="43" fontId="12" fillId="0" borderId="4" xfId="22" applyNumberFormat="1" applyFont="1" applyFill="1" applyBorder="1" applyAlignment="1">
      <alignment horizontal="center" vertical="center" wrapText="1"/>
      <protection/>
    </xf>
    <xf numFmtId="0" fontId="8" fillId="0" borderId="5" xfId="23" applyFont="1" applyFill="1" applyBorder="1" applyAlignment="1" quotePrefix="1">
      <alignment horizontal="center"/>
      <protection/>
    </xf>
    <xf numFmtId="43" fontId="8" fillId="0" borderId="4" xfId="29" applyFont="1" applyFill="1" applyBorder="1" applyAlignment="1">
      <alignment horizontal="center" vertical="center" wrapText="1"/>
    </xf>
    <xf numFmtId="43" fontId="8" fillId="0" borderId="4" xfId="22" applyNumberFormat="1" applyFont="1" applyFill="1" applyBorder="1" applyAlignment="1">
      <alignment horizontal="center" vertical="center" wrapText="1"/>
      <protection/>
    </xf>
    <xf numFmtId="0" fontId="8" fillId="0" borderId="5" xfId="23" applyFont="1" applyFill="1" applyBorder="1" applyAlignment="1">
      <alignment horizontal="center"/>
      <protection/>
    </xf>
    <xf numFmtId="0" fontId="12" fillId="0" borderId="5" xfId="23" applyFont="1" applyFill="1" applyBorder="1" applyAlignment="1">
      <alignment horizontal="center"/>
      <protection/>
    </xf>
    <xf numFmtId="0" fontId="8" fillId="0" borderId="7" xfId="23" applyFont="1" applyFill="1" applyBorder="1" applyAlignment="1">
      <alignment horizontal="center"/>
      <protection/>
    </xf>
    <xf numFmtId="43" fontId="8" fillId="0" borderId="3" xfId="29" applyFont="1" applyFill="1" applyBorder="1" applyAlignment="1">
      <alignment horizontal="center" vertical="center" wrapText="1"/>
    </xf>
    <xf numFmtId="0" fontId="8" fillId="0" borderId="4" xfId="23" applyFont="1" applyFill="1" applyBorder="1" applyAlignment="1">
      <alignment horizontal="center"/>
      <protection/>
    </xf>
    <xf numFmtId="0" fontId="8" fillId="0" borderId="4" xfId="22" applyFont="1" applyFill="1" applyBorder="1" applyAlignment="1">
      <alignment horizontal="left" vertical="center" wrapText="1"/>
      <protection/>
    </xf>
    <xf numFmtId="43" fontId="8" fillId="0" borderId="4" xfId="29" applyFont="1" applyFill="1" applyBorder="1" applyAlignment="1">
      <alignment horizontal="right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Moneda" xfId="27"/>
    <cellStyle name="Porcentaje" xfId="28"/>
    <cellStyle name="Millares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customXml" Target="../customXml/item1.xml" /><Relationship Id="rId56" Type="http://schemas.openxmlformats.org/officeDocument/2006/relationships/customXml" Target="../customXml/item2.xml" /><Relationship Id="rId57" Type="http://schemas.openxmlformats.org/officeDocument/2006/relationships/customXml" Target="../customXml/item3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53"/>
  <sheetViews>
    <sheetView tabSelected="1" zoomScaleSheetLayoutView="100" workbookViewId="0" topLeftCell="A1">
      <pane ySplit="2" topLeftCell="A3" activePane="bottomLeft" state="frozen"/>
      <selection pane="topLeft" activeCell="A14" sqref="A14:B14"/>
      <selection pane="bottomLeft" activeCell="A1" sqref="A1:G1"/>
    </sheetView>
  </sheetViews>
  <sheetFormatPr defaultColWidth="12.8515625" defaultRowHeight="15"/>
  <cols>
    <col min="1" max="7" width="14.57421875" style="2" customWidth="1"/>
    <col min="8" max="8" width="1.28515625" style="2" bestFit="1" customWidth="1"/>
    <col min="9" max="9" width="16.57421875" style="2" customWidth="1"/>
    <col min="10" max="10" width="14.57421875" style="2" customWidth="1"/>
    <col min="11" max="16384" width="12.8515625" style="2" customWidth="1"/>
  </cols>
  <sheetData>
    <row r="1" spans="1:8" ht="35.1" customHeight="1">
      <c r="A1" s="452" t="s">
        <v>132</v>
      </c>
      <c r="B1" s="453"/>
      <c r="C1" s="453"/>
      <c r="D1" s="453"/>
      <c r="E1" s="453"/>
      <c r="F1" s="453"/>
      <c r="G1" s="454"/>
      <c r="H1" s="1"/>
    </row>
    <row r="2" spans="1:7" ht="15" customHeight="1">
      <c r="A2" s="171" t="s">
        <v>130</v>
      </c>
      <c r="B2" s="455" t="s">
        <v>131</v>
      </c>
      <c r="C2" s="456"/>
      <c r="D2" s="456"/>
      <c r="E2" s="456"/>
      <c r="F2" s="456"/>
      <c r="G2" s="457"/>
    </row>
    <row r="3" spans="1:7" ht="15">
      <c r="A3" s="66"/>
      <c r="B3" s="402"/>
      <c r="C3" s="402"/>
      <c r="D3" s="402"/>
      <c r="E3" s="402"/>
      <c r="F3" s="402"/>
      <c r="G3" s="70"/>
    </row>
    <row r="4" spans="1:7" ht="15" customHeight="1">
      <c r="A4" s="67"/>
      <c r="B4" s="447" t="s">
        <v>136</v>
      </c>
      <c r="C4" s="447"/>
      <c r="D4" s="447"/>
      <c r="E4" s="447"/>
      <c r="F4" s="447"/>
      <c r="G4" s="448"/>
    </row>
    <row r="5" spans="1:7" ht="15">
      <c r="A5" s="67"/>
      <c r="B5" s="403"/>
      <c r="C5" s="403"/>
      <c r="D5" s="403"/>
      <c r="E5" s="403"/>
      <c r="F5" s="403"/>
      <c r="G5" s="71"/>
    </row>
    <row r="6" spans="1:7" ht="15" customHeight="1">
      <c r="A6" s="67"/>
      <c r="B6" s="447" t="s">
        <v>0</v>
      </c>
      <c r="C6" s="447"/>
      <c r="D6" s="447"/>
      <c r="E6" s="447"/>
      <c r="F6" s="447"/>
      <c r="G6" s="448"/>
    </row>
    <row r="7" spans="1:7" ht="15" customHeight="1">
      <c r="A7" s="67" t="s">
        <v>1</v>
      </c>
      <c r="B7" s="445" t="s">
        <v>2</v>
      </c>
      <c r="C7" s="445"/>
      <c r="D7" s="445"/>
      <c r="E7" s="445"/>
      <c r="F7" s="445"/>
      <c r="G7" s="446"/>
    </row>
    <row r="8" spans="1:7" ht="15" customHeight="1">
      <c r="A8" s="67" t="s">
        <v>3</v>
      </c>
      <c r="B8" s="445" t="s">
        <v>4</v>
      </c>
      <c r="C8" s="445"/>
      <c r="D8" s="445"/>
      <c r="E8" s="445"/>
      <c r="F8" s="445"/>
      <c r="G8" s="446"/>
    </row>
    <row r="9" spans="1:7" ht="15" customHeight="1">
      <c r="A9" s="67" t="s">
        <v>5</v>
      </c>
      <c r="B9" s="445" t="s">
        <v>6</v>
      </c>
      <c r="C9" s="445"/>
      <c r="D9" s="445"/>
      <c r="E9" s="445"/>
      <c r="F9" s="445"/>
      <c r="G9" s="446"/>
    </row>
    <row r="10" spans="1:7" ht="15" customHeight="1">
      <c r="A10" s="67" t="s">
        <v>7</v>
      </c>
      <c r="B10" s="445" t="s">
        <v>8</v>
      </c>
      <c r="C10" s="445"/>
      <c r="D10" s="445"/>
      <c r="E10" s="445"/>
      <c r="F10" s="445"/>
      <c r="G10" s="446"/>
    </row>
    <row r="11" spans="1:7" ht="15" customHeight="1">
      <c r="A11" s="67" t="s">
        <v>9</v>
      </c>
      <c r="B11" s="445" t="s">
        <v>10</v>
      </c>
      <c r="C11" s="445"/>
      <c r="D11" s="445"/>
      <c r="E11" s="445"/>
      <c r="F11" s="445"/>
      <c r="G11" s="446"/>
    </row>
    <row r="12" spans="1:7" ht="15" customHeight="1">
      <c r="A12" s="67" t="s">
        <v>11</v>
      </c>
      <c r="B12" s="445" t="s">
        <v>12</v>
      </c>
      <c r="C12" s="445"/>
      <c r="D12" s="445"/>
      <c r="E12" s="445"/>
      <c r="F12" s="445"/>
      <c r="G12" s="446"/>
    </row>
    <row r="13" spans="1:7" ht="15" customHeight="1">
      <c r="A13" s="67" t="s">
        <v>13</v>
      </c>
      <c r="B13" s="445" t="s">
        <v>14</v>
      </c>
      <c r="C13" s="445"/>
      <c r="D13" s="445"/>
      <c r="E13" s="445"/>
      <c r="F13" s="445"/>
      <c r="G13" s="446"/>
    </row>
    <row r="14" spans="1:7" ht="15" customHeight="1">
      <c r="A14" s="67" t="s">
        <v>15</v>
      </c>
      <c r="B14" s="445" t="s">
        <v>16</v>
      </c>
      <c r="C14" s="445"/>
      <c r="D14" s="445"/>
      <c r="E14" s="445"/>
      <c r="F14" s="445"/>
      <c r="G14" s="446"/>
    </row>
    <row r="15" spans="1:7" ht="15" customHeight="1">
      <c r="A15" s="67" t="s">
        <v>17</v>
      </c>
      <c r="B15" s="445" t="s">
        <v>18</v>
      </c>
      <c r="C15" s="445"/>
      <c r="D15" s="445"/>
      <c r="E15" s="445"/>
      <c r="F15" s="445"/>
      <c r="G15" s="446"/>
    </row>
    <row r="16" spans="1:7" ht="15" customHeight="1">
      <c r="A16" s="67" t="s">
        <v>19</v>
      </c>
      <c r="B16" s="445" t="s">
        <v>20</v>
      </c>
      <c r="C16" s="445"/>
      <c r="D16" s="445"/>
      <c r="E16" s="445"/>
      <c r="F16" s="445"/>
      <c r="G16" s="446"/>
    </row>
    <row r="17" spans="1:7" ht="15" customHeight="1">
      <c r="A17" s="67" t="s">
        <v>21</v>
      </c>
      <c r="B17" s="445" t="s">
        <v>22</v>
      </c>
      <c r="C17" s="445"/>
      <c r="D17" s="445"/>
      <c r="E17" s="445"/>
      <c r="F17" s="445"/>
      <c r="G17" s="446"/>
    </row>
    <row r="18" spans="1:7" ht="15" customHeight="1">
      <c r="A18" s="67" t="s">
        <v>23</v>
      </c>
      <c r="B18" s="445" t="s">
        <v>24</v>
      </c>
      <c r="C18" s="445"/>
      <c r="D18" s="445"/>
      <c r="E18" s="445"/>
      <c r="F18" s="445"/>
      <c r="G18" s="446"/>
    </row>
    <row r="19" spans="1:7" ht="15" customHeight="1">
      <c r="A19" s="67" t="s">
        <v>25</v>
      </c>
      <c r="B19" s="445" t="s">
        <v>26</v>
      </c>
      <c r="C19" s="445"/>
      <c r="D19" s="445"/>
      <c r="E19" s="445"/>
      <c r="F19" s="445"/>
      <c r="G19" s="446"/>
    </row>
    <row r="20" spans="1:7" ht="15" customHeight="1">
      <c r="A20" s="67" t="s">
        <v>27</v>
      </c>
      <c r="B20" s="445" t="s">
        <v>28</v>
      </c>
      <c r="C20" s="445"/>
      <c r="D20" s="445"/>
      <c r="E20" s="445"/>
      <c r="F20" s="445"/>
      <c r="G20" s="446"/>
    </row>
    <row r="21" spans="1:7" ht="15" customHeight="1">
      <c r="A21" s="67" t="s">
        <v>228</v>
      </c>
      <c r="B21" s="445" t="s">
        <v>29</v>
      </c>
      <c r="C21" s="445"/>
      <c r="D21" s="445"/>
      <c r="E21" s="445"/>
      <c r="F21" s="445"/>
      <c r="G21" s="446"/>
    </row>
    <row r="22" spans="1:7" ht="15" customHeight="1">
      <c r="A22" s="67" t="s">
        <v>229</v>
      </c>
      <c r="B22" s="445" t="s">
        <v>30</v>
      </c>
      <c r="C22" s="445"/>
      <c r="D22" s="445"/>
      <c r="E22" s="445"/>
      <c r="F22" s="445"/>
      <c r="G22" s="446"/>
    </row>
    <row r="23" spans="1:7" ht="15" customHeight="1">
      <c r="A23" s="67" t="s">
        <v>230</v>
      </c>
      <c r="B23" s="445" t="s">
        <v>31</v>
      </c>
      <c r="C23" s="445"/>
      <c r="D23" s="445"/>
      <c r="E23" s="445"/>
      <c r="F23" s="445"/>
      <c r="G23" s="446"/>
    </row>
    <row r="24" spans="1:7" ht="15" customHeight="1">
      <c r="A24" s="67" t="s">
        <v>32</v>
      </c>
      <c r="B24" s="445" t="s">
        <v>33</v>
      </c>
      <c r="C24" s="445"/>
      <c r="D24" s="445"/>
      <c r="E24" s="445"/>
      <c r="F24" s="445"/>
      <c r="G24" s="446"/>
    </row>
    <row r="25" spans="1:7" ht="15" customHeight="1">
      <c r="A25" s="67" t="s">
        <v>34</v>
      </c>
      <c r="B25" s="445" t="s">
        <v>35</v>
      </c>
      <c r="C25" s="445"/>
      <c r="D25" s="445"/>
      <c r="E25" s="445"/>
      <c r="F25" s="445"/>
      <c r="G25" s="446"/>
    </row>
    <row r="26" spans="1:7" ht="15" customHeight="1">
      <c r="A26" s="67" t="s">
        <v>36</v>
      </c>
      <c r="B26" s="445" t="s">
        <v>37</v>
      </c>
      <c r="C26" s="445"/>
      <c r="D26" s="445"/>
      <c r="E26" s="445"/>
      <c r="F26" s="445"/>
      <c r="G26" s="446"/>
    </row>
    <row r="27" spans="1:7" ht="15" customHeight="1">
      <c r="A27" s="67" t="s">
        <v>38</v>
      </c>
      <c r="B27" s="445" t="s">
        <v>39</v>
      </c>
      <c r="C27" s="445"/>
      <c r="D27" s="445"/>
      <c r="E27" s="445"/>
      <c r="F27" s="445"/>
      <c r="G27" s="446"/>
    </row>
    <row r="28" spans="1:7" ht="15" customHeight="1">
      <c r="A28" s="67" t="s">
        <v>225</v>
      </c>
      <c r="B28" s="445" t="s">
        <v>226</v>
      </c>
      <c r="C28" s="445"/>
      <c r="D28" s="445"/>
      <c r="E28" s="445"/>
      <c r="F28" s="445"/>
      <c r="G28" s="446"/>
    </row>
    <row r="29" spans="1:7" ht="15">
      <c r="A29" s="67"/>
      <c r="B29" s="403"/>
      <c r="C29" s="403"/>
      <c r="D29" s="403"/>
      <c r="E29" s="403"/>
      <c r="F29" s="403"/>
      <c r="G29" s="72"/>
    </row>
    <row r="30" spans="1:7" ht="15">
      <c r="A30" s="67"/>
      <c r="B30" s="403"/>
      <c r="C30" s="403"/>
      <c r="D30" s="403"/>
      <c r="E30" s="403"/>
      <c r="F30" s="403"/>
      <c r="G30" s="73"/>
    </row>
    <row r="31" spans="1:7" ht="15" customHeight="1">
      <c r="A31" s="67" t="s">
        <v>140</v>
      </c>
      <c r="B31" s="445" t="s">
        <v>134</v>
      </c>
      <c r="C31" s="445"/>
      <c r="D31" s="445"/>
      <c r="E31" s="445"/>
      <c r="F31" s="445"/>
      <c r="G31" s="446"/>
    </row>
    <row r="32" spans="1:7" ht="15" customHeight="1">
      <c r="A32" s="67" t="s">
        <v>141</v>
      </c>
      <c r="B32" s="445" t="s">
        <v>135</v>
      </c>
      <c r="C32" s="445"/>
      <c r="D32" s="445"/>
      <c r="E32" s="445"/>
      <c r="F32" s="445"/>
      <c r="G32" s="446"/>
    </row>
    <row r="33" spans="1:7" ht="15">
      <c r="A33" s="67"/>
      <c r="B33" s="403"/>
      <c r="C33" s="403"/>
      <c r="D33" s="403"/>
      <c r="E33" s="403"/>
      <c r="F33" s="403"/>
      <c r="G33" s="72"/>
    </row>
    <row r="34" spans="1:7" ht="15" customHeight="1">
      <c r="A34" s="67"/>
      <c r="B34" s="447" t="s">
        <v>137</v>
      </c>
      <c r="C34" s="447"/>
      <c r="D34" s="447"/>
      <c r="E34" s="447"/>
      <c r="F34" s="447"/>
      <c r="G34" s="448"/>
    </row>
    <row r="35" spans="1:7" ht="15" customHeight="1">
      <c r="A35" s="67" t="s">
        <v>139</v>
      </c>
      <c r="B35" s="445" t="s">
        <v>41</v>
      </c>
      <c r="C35" s="445"/>
      <c r="D35" s="445"/>
      <c r="E35" s="445"/>
      <c r="F35" s="445"/>
      <c r="G35" s="446"/>
    </row>
    <row r="36" spans="1:7" ht="15" customHeight="1">
      <c r="A36" s="67"/>
      <c r="B36" s="445" t="s">
        <v>42</v>
      </c>
      <c r="C36" s="445"/>
      <c r="D36" s="445"/>
      <c r="E36" s="445"/>
      <c r="F36" s="445"/>
      <c r="G36" s="446"/>
    </row>
    <row r="37" spans="1:7" ht="12" thickBot="1">
      <c r="A37" s="68"/>
      <c r="B37" s="404"/>
      <c r="C37" s="404"/>
      <c r="D37" s="404"/>
      <c r="E37" s="404"/>
      <c r="F37" s="404"/>
      <c r="G37" s="69"/>
    </row>
    <row r="39" spans="1:8" ht="15">
      <c r="A39" s="180" t="s">
        <v>235</v>
      </c>
      <c r="B39" s="180"/>
      <c r="C39" s="180"/>
      <c r="D39" s="180"/>
      <c r="E39" s="180"/>
      <c r="F39" s="180"/>
      <c r="G39" s="181"/>
      <c r="H39" s="181"/>
    </row>
    <row r="40" spans="1:8" ht="15">
      <c r="A40" s="182"/>
      <c r="B40" s="182"/>
      <c r="C40" s="182"/>
      <c r="D40" s="182"/>
      <c r="E40" s="182"/>
      <c r="F40" s="182"/>
      <c r="G40" s="181"/>
      <c r="H40" s="181"/>
    </row>
    <row r="41" spans="1:8" ht="15">
      <c r="A41" s="183"/>
      <c r="B41" s="183"/>
      <c r="C41" s="183"/>
      <c r="D41" s="183"/>
      <c r="E41" s="183"/>
      <c r="F41" s="183"/>
      <c r="G41" s="184"/>
      <c r="H41" s="183"/>
    </row>
    <row r="42" spans="1:8" ht="15">
      <c r="A42" s="183"/>
      <c r="B42" s="183"/>
      <c r="C42" s="183"/>
      <c r="D42" s="183"/>
      <c r="E42" s="183"/>
      <c r="F42" s="183"/>
      <c r="G42" s="184"/>
      <c r="H42" s="183"/>
    </row>
    <row r="43" spans="1:8" ht="15">
      <c r="A43" s="183"/>
      <c r="B43" s="183"/>
      <c r="C43" s="183"/>
      <c r="D43" s="183"/>
      <c r="E43" s="183"/>
      <c r="F43" s="183"/>
      <c r="G43" s="184"/>
      <c r="H43" s="183"/>
    </row>
    <row r="44" spans="1:8" ht="15">
      <c r="A44" s="183"/>
      <c r="B44" s="183"/>
      <c r="C44" s="183"/>
      <c r="D44" s="183"/>
      <c r="E44" s="183"/>
      <c r="F44" s="183"/>
      <c r="G44" s="184"/>
      <c r="H44" s="183"/>
    </row>
    <row r="45" spans="1:8" ht="15">
      <c r="A45" s="183"/>
      <c r="B45" s="183"/>
      <c r="C45" s="183"/>
      <c r="D45" s="183"/>
      <c r="E45" s="183"/>
      <c r="F45" s="183"/>
      <c r="G45" s="184"/>
      <c r="H45" s="183"/>
    </row>
    <row r="46" spans="1:8" ht="15">
      <c r="A46" s="183"/>
      <c r="B46" s="183"/>
      <c r="C46" s="183"/>
      <c r="D46" s="183"/>
      <c r="E46" s="183"/>
      <c r="F46" s="183"/>
      <c r="G46" s="184"/>
      <c r="H46" s="183"/>
    </row>
    <row r="47" spans="1:8" ht="15">
      <c r="A47" s="183"/>
      <c r="B47" s="183"/>
      <c r="C47" s="183"/>
      <c r="D47" s="183"/>
      <c r="E47" s="183"/>
      <c r="F47" s="183"/>
      <c r="G47" s="184"/>
      <c r="H47" s="183"/>
    </row>
    <row r="48" spans="1:8" ht="15">
      <c r="A48" s="185"/>
      <c r="B48" s="185"/>
      <c r="C48" s="185"/>
      <c r="D48" s="185"/>
      <c r="E48" s="185"/>
      <c r="F48" s="185"/>
      <c r="G48" s="183"/>
      <c r="H48" s="183"/>
    </row>
    <row r="49" spans="1:8" ht="15">
      <c r="A49" s="449"/>
      <c r="B49" s="449"/>
      <c r="C49" s="449"/>
      <c r="D49" s="405"/>
      <c r="E49" s="450"/>
      <c r="F49" s="450"/>
      <c r="G49" s="450"/>
      <c r="H49" s="185"/>
    </row>
    <row r="50" spans="1:7" ht="11.25" customHeight="1">
      <c r="A50" s="451" t="s">
        <v>449</v>
      </c>
      <c r="B50" s="451"/>
      <c r="C50" s="451"/>
      <c r="D50" s="406"/>
      <c r="E50" s="451" t="s">
        <v>450</v>
      </c>
      <c r="F50" s="451"/>
      <c r="G50" s="451"/>
    </row>
    <row r="51" spans="1:7" ht="11.25" customHeight="1">
      <c r="A51" s="444" t="s">
        <v>451</v>
      </c>
      <c r="B51" s="444"/>
      <c r="C51" s="444"/>
      <c r="D51" s="406"/>
      <c r="E51" s="444" t="s">
        <v>452</v>
      </c>
      <c r="F51" s="444"/>
      <c r="G51" s="444"/>
    </row>
    <row r="52" spans="1:6" ht="15">
      <c r="A52" s="407"/>
      <c r="B52" s="407"/>
      <c r="C52" s="407"/>
      <c r="D52" s="407"/>
      <c r="E52" s="407"/>
      <c r="F52" s="407"/>
    </row>
    <row r="53" spans="1:6" ht="15">
      <c r="A53" s="114"/>
      <c r="B53" s="114"/>
      <c r="C53" s="114"/>
      <c r="D53" s="114"/>
      <c r="E53" s="114"/>
      <c r="F53" s="114"/>
    </row>
  </sheetData>
  <sheetProtection formatCells="0" formatColumns="0" formatRows="0" autoFilter="0" pivotTables="0"/>
  <mergeCells count="37">
    <mergeCell ref="B14:G14"/>
    <mergeCell ref="A1:G1"/>
    <mergeCell ref="B2:G2"/>
    <mergeCell ref="B4:G4"/>
    <mergeCell ref="B6:G6"/>
    <mergeCell ref="B7:G7"/>
    <mergeCell ref="B8:G8"/>
    <mergeCell ref="B9:G9"/>
    <mergeCell ref="B10:G10"/>
    <mergeCell ref="B11:G11"/>
    <mergeCell ref="B12:G12"/>
    <mergeCell ref="B13:G13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51:C51"/>
    <mergeCell ref="E51:G51"/>
    <mergeCell ref="B27:G27"/>
    <mergeCell ref="B28:G28"/>
    <mergeCell ref="B31:G31"/>
    <mergeCell ref="B32:G32"/>
    <mergeCell ref="B34:G34"/>
    <mergeCell ref="B35:G35"/>
    <mergeCell ref="B36:G36"/>
    <mergeCell ref="A49:C49"/>
    <mergeCell ref="E49:G49"/>
    <mergeCell ref="A50:C50"/>
    <mergeCell ref="E50:G50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87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8" t="s">
        <v>142</v>
      </c>
      <c r="B2" s="459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233</v>
      </c>
      <c r="B4" s="154"/>
      <c r="C4" s="154"/>
      <c r="D4" s="155"/>
    </row>
    <row r="5" spans="1:4" ht="14.1" customHeight="1">
      <c r="A5" s="139" t="s">
        <v>143</v>
      </c>
      <c r="B5" s="145"/>
      <c r="C5" s="145"/>
      <c r="D5" s="146"/>
    </row>
    <row r="6" spans="1:4" ht="14.1" customHeight="1">
      <c r="A6" s="460" t="s">
        <v>157</v>
      </c>
      <c r="B6" s="472"/>
      <c r="C6" s="472"/>
      <c r="D6" s="473"/>
    </row>
    <row r="7" spans="1:4" ht="14.1" customHeight="1" thickBot="1">
      <c r="A7" s="151" t="s">
        <v>158</v>
      </c>
      <c r="B7" s="152"/>
      <c r="C7" s="152"/>
      <c r="D7" s="153"/>
    </row>
    <row r="8" spans="1:4" ht="15">
      <c r="A8" s="88"/>
      <c r="B8" s="88"/>
      <c r="C8" s="88"/>
      <c r="D8" s="88"/>
    </row>
  </sheetData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"/>
  <sheetViews>
    <sheetView zoomScaleSheetLayoutView="100" workbookViewId="0" topLeftCell="A1">
      <selection activeCell="A1" sqref="A1:G11"/>
    </sheetView>
  </sheetViews>
  <sheetFormatPr defaultColWidth="11.421875" defaultRowHeight="15"/>
  <cols>
    <col min="1" max="1" width="22.8515625" style="89" customWidth="1"/>
    <col min="2" max="2" width="50.7109375" style="89" customWidth="1"/>
    <col min="3" max="3" width="11.7109375" style="7" bestFit="1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46" customFormat="1" ht="11.25" customHeight="1">
      <c r="A1" s="14" t="s">
        <v>43</v>
      </c>
      <c r="B1" s="14"/>
      <c r="C1" s="276"/>
      <c r="D1" s="14"/>
      <c r="E1" s="14"/>
      <c r="F1" s="14"/>
      <c r="G1" s="277"/>
    </row>
    <row r="2" spans="1:7" s="246" customFormat="1" ht="11.25" customHeight="1">
      <c r="A2" s="14" t="s">
        <v>138</v>
      </c>
      <c r="B2" s="14"/>
      <c r="C2" s="276"/>
      <c r="D2" s="14"/>
      <c r="E2" s="14"/>
      <c r="F2" s="14"/>
      <c r="G2" s="14"/>
    </row>
    <row r="5" spans="1:7" ht="11.25" customHeight="1">
      <c r="A5" s="207" t="s">
        <v>296</v>
      </c>
      <c r="B5" s="207"/>
      <c r="G5" s="189" t="s">
        <v>295</v>
      </c>
    </row>
    <row r="6" spans="1:7" ht="15">
      <c r="A6" s="274"/>
      <c r="B6" s="274"/>
      <c r="C6" s="275"/>
      <c r="D6" s="274"/>
      <c r="E6" s="274"/>
      <c r="F6" s="274"/>
      <c r="G6" s="274"/>
    </row>
    <row r="7" spans="1:7" ht="15" customHeight="1">
      <c r="A7" s="218" t="s">
        <v>45</v>
      </c>
      <c r="B7" s="217" t="s">
        <v>46</v>
      </c>
      <c r="C7" s="215" t="s">
        <v>241</v>
      </c>
      <c r="D7" s="216" t="s">
        <v>240</v>
      </c>
      <c r="E7" s="216" t="s">
        <v>294</v>
      </c>
      <c r="F7" s="217" t="s">
        <v>293</v>
      </c>
      <c r="G7" s="217" t="s">
        <v>292</v>
      </c>
    </row>
    <row r="8" spans="1:7" ht="56.25">
      <c r="A8" s="412" t="s">
        <v>887</v>
      </c>
      <c r="B8" s="412" t="s">
        <v>888</v>
      </c>
      <c r="C8" s="413">
        <v>143519979.99</v>
      </c>
      <c r="D8" s="409" t="s">
        <v>893</v>
      </c>
      <c r="E8" s="410" t="s">
        <v>894</v>
      </c>
      <c r="F8" s="411" t="s">
        <v>895</v>
      </c>
      <c r="G8" s="411" t="s">
        <v>896</v>
      </c>
    </row>
    <row r="9" spans="1:7" ht="135">
      <c r="A9" s="412" t="s">
        <v>889</v>
      </c>
      <c r="B9" s="412" t="s">
        <v>890</v>
      </c>
      <c r="C9" s="413">
        <v>111921100.68</v>
      </c>
      <c r="D9" s="409" t="s">
        <v>893</v>
      </c>
      <c r="E9" s="410" t="s">
        <v>897</v>
      </c>
      <c r="F9" s="411" t="s">
        <v>898</v>
      </c>
      <c r="G9" s="411" t="s">
        <v>899</v>
      </c>
    </row>
    <row r="10" spans="1:7" s="246" customFormat="1" ht="78.75">
      <c r="A10" s="412" t="s">
        <v>891</v>
      </c>
      <c r="B10" s="412" t="s">
        <v>892</v>
      </c>
      <c r="C10" s="413">
        <v>12500000</v>
      </c>
      <c r="D10" s="409" t="s">
        <v>893</v>
      </c>
      <c r="E10" s="442" t="s">
        <v>2692</v>
      </c>
      <c r="F10" s="412" t="s">
        <v>2693</v>
      </c>
      <c r="G10" s="412" t="s">
        <v>2694</v>
      </c>
    </row>
    <row r="11" spans="1:7" ht="15">
      <c r="A11" s="62"/>
      <c r="B11" s="62" t="s">
        <v>291</v>
      </c>
      <c r="C11" s="234">
        <f>SUM(C8:C10)</f>
        <v>267941080.67000002</v>
      </c>
      <c r="D11" s="62"/>
      <c r="E11" s="62"/>
      <c r="F11" s="62"/>
      <c r="G11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SheetLayoutView="11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58" t="s">
        <v>142</v>
      </c>
      <c r="B2" s="459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39" t="s">
        <v>159</v>
      </c>
      <c r="B6" s="92"/>
      <c r="C6" s="92"/>
      <c r="D6" s="92"/>
      <c r="E6" s="92"/>
      <c r="F6" s="92"/>
      <c r="G6" s="93"/>
    </row>
    <row r="7" spans="1:7" ht="14.1" customHeight="1">
      <c r="A7" s="156" t="s">
        <v>160</v>
      </c>
      <c r="B7" s="12"/>
      <c r="C7" s="12"/>
      <c r="D7" s="12"/>
      <c r="E7" s="12"/>
      <c r="F7" s="12"/>
      <c r="G7" s="96"/>
    </row>
    <row r="8" spans="1:7" ht="14.1" customHeight="1">
      <c r="A8" s="148" t="s">
        <v>161</v>
      </c>
      <c r="B8" s="12"/>
      <c r="C8" s="12"/>
      <c r="D8" s="12"/>
      <c r="E8" s="12"/>
      <c r="F8" s="12"/>
      <c r="G8" s="96"/>
    </row>
    <row r="9" spans="1:7" ht="14.1" customHeight="1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163</v>
      </c>
      <c r="B10" s="97"/>
      <c r="C10" s="97"/>
      <c r="D10" s="97"/>
      <c r="E10" s="97"/>
      <c r="F10" s="97"/>
      <c r="G10" s="98"/>
    </row>
    <row r="11" spans="1:7" ht="15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zoomScaleSheetLayoutView="100" workbookViewId="0" topLeftCell="A1">
      <selection activeCell="B19" sqref="B1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0.8515625" style="7" bestFit="1" customWidth="1"/>
    <col min="4" max="4" width="17.140625" style="89" bestFit="1" customWidth="1"/>
    <col min="5" max="5" width="17.7109375" style="89" customWidth="1"/>
    <col min="6" max="16384" width="11.421875" style="89" customWidth="1"/>
  </cols>
  <sheetData>
    <row r="1" spans="1:5" ht="15">
      <c r="A1" s="3" t="s">
        <v>43</v>
      </c>
      <c r="B1" s="3"/>
      <c r="C1" s="237"/>
      <c r="D1" s="3"/>
      <c r="E1" s="5"/>
    </row>
    <row r="2" spans="1:5" ht="15">
      <c r="A2" s="3" t="s">
        <v>138</v>
      </c>
      <c r="B2" s="3"/>
      <c r="C2" s="237"/>
      <c r="D2" s="3"/>
      <c r="E2" s="3"/>
    </row>
    <row r="5" spans="1:5" ht="11.25" customHeight="1">
      <c r="A5" s="207" t="s">
        <v>300</v>
      </c>
      <c r="B5" s="207"/>
      <c r="E5" s="189" t="s">
        <v>299</v>
      </c>
    </row>
    <row r="6" spans="1:5" ht="15">
      <c r="A6" s="274"/>
      <c r="B6" s="274"/>
      <c r="C6" s="275"/>
      <c r="D6" s="274"/>
      <c r="E6" s="274"/>
    </row>
    <row r="7" spans="1:5" ht="15" customHeight="1">
      <c r="A7" s="218" t="s">
        <v>45</v>
      </c>
      <c r="B7" s="217" t="s">
        <v>46</v>
      </c>
      <c r="C7" s="215" t="s">
        <v>241</v>
      </c>
      <c r="D7" s="216" t="s">
        <v>240</v>
      </c>
      <c r="E7" s="217" t="s">
        <v>298</v>
      </c>
    </row>
    <row r="8" spans="1:5" ht="33" customHeight="1">
      <c r="A8" s="414" t="s">
        <v>900</v>
      </c>
      <c r="B8" s="415" t="s">
        <v>901</v>
      </c>
      <c r="C8" s="416">
        <v>36307609.89</v>
      </c>
      <c r="D8" s="409" t="s">
        <v>902</v>
      </c>
      <c r="E8" s="409" t="s">
        <v>903</v>
      </c>
    </row>
    <row r="9" spans="1:5" ht="15">
      <c r="A9" s="241"/>
      <c r="B9" s="241" t="s">
        <v>297</v>
      </c>
      <c r="C9" s="240">
        <f>SUM(C8:C8)</f>
        <v>36307609.89</v>
      </c>
      <c r="D9" s="241"/>
      <c r="E9" s="24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58" t="s">
        <v>142</v>
      </c>
      <c r="B2" s="459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164</v>
      </c>
      <c r="B6" s="92"/>
      <c r="C6" s="92"/>
      <c r="D6" s="92"/>
      <c r="E6" s="93"/>
    </row>
    <row r="7" spans="1:5" ht="14.1" customHeight="1">
      <c r="A7" s="148" t="s">
        <v>165</v>
      </c>
      <c r="B7" s="12"/>
      <c r="C7" s="12"/>
      <c r="D7" s="12"/>
      <c r="E7" s="96"/>
    </row>
    <row r="8" spans="1:5" ht="14.1" customHeight="1" thickBot="1">
      <c r="A8" s="151" t="s">
        <v>166</v>
      </c>
      <c r="B8" s="99"/>
      <c r="C8" s="99"/>
      <c r="D8" s="99"/>
      <c r="E8" s="100"/>
    </row>
    <row r="9" spans="1:5" ht="15">
      <c r="A9" s="88"/>
      <c r="B9" s="88"/>
      <c r="C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4"/>
  <sheetViews>
    <sheetView zoomScaleSheetLayoutView="100" workbookViewId="0" topLeftCell="A1">
      <selection activeCell="A1" sqref="A1:H114"/>
    </sheetView>
  </sheetViews>
  <sheetFormatPr defaultColWidth="11.421875" defaultRowHeight="15"/>
  <cols>
    <col min="1" max="1" width="23.00390625" style="89" customWidth="1"/>
    <col min="2" max="2" width="37.7109375" style="89" bestFit="1" customWidth="1"/>
    <col min="3" max="4" width="13.8515625" style="7" bestFit="1" customWidth="1"/>
    <col min="5" max="5" width="13.57421875" style="7" bestFit="1" customWidth="1"/>
    <col min="6" max="7" width="14.140625" style="89" bestFit="1" customWidth="1"/>
    <col min="8" max="8" width="4.7109375" style="89" bestFit="1" customWidth="1"/>
    <col min="9" max="16384" width="11.421875" style="89" customWidth="1"/>
  </cols>
  <sheetData>
    <row r="1" spans="1:6" ht="15">
      <c r="A1" s="3" t="s">
        <v>43</v>
      </c>
      <c r="B1" s="3"/>
      <c r="C1" s="237"/>
      <c r="D1" s="237"/>
      <c r="E1" s="237"/>
      <c r="F1" s="5"/>
    </row>
    <row r="2" spans="1:6" ht="15">
      <c r="A2" s="3" t="s">
        <v>138</v>
      </c>
      <c r="B2" s="3"/>
      <c r="C2" s="237"/>
      <c r="D2" s="237"/>
      <c r="E2" s="237"/>
      <c r="F2" s="231"/>
    </row>
    <row r="3" ht="15">
      <c r="F3" s="231"/>
    </row>
    <row r="4" ht="15">
      <c r="F4" s="231"/>
    </row>
    <row r="5" spans="1:6" ht="15">
      <c r="A5" s="207" t="s">
        <v>316</v>
      </c>
      <c r="B5" s="207"/>
      <c r="C5" s="280"/>
      <c r="D5" s="280"/>
      <c r="E5" s="280"/>
      <c r="F5" s="257" t="s">
        <v>305</v>
      </c>
    </row>
    <row r="6" spans="1:6" ht="15">
      <c r="A6" s="283"/>
      <c r="B6" s="283"/>
      <c r="C6" s="280"/>
      <c r="D6" s="282"/>
      <c r="E6" s="282"/>
      <c r="F6" s="281"/>
    </row>
    <row r="7" spans="1:6" ht="15">
      <c r="A7" s="218" t="s">
        <v>45</v>
      </c>
      <c r="B7" s="217" t="s">
        <v>46</v>
      </c>
      <c r="C7" s="279" t="s">
        <v>47</v>
      </c>
      <c r="D7" s="279" t="s">
        <v>48</v>
      </c>
      <c r="E7" s="279" t="s">
        <v>49</v>
      </c>
      <c r="F7" s="278" t="s">
        <v>304</v>
      </c>
    </row>
    <row r="8" spans="1:6" ht="15">
      <c r="A8" s="213" t="s">
        <v>904</v>
      </c>
      <c r="B8" s="213" t="s">
        <v>905</v>
      </c>
      <c r="C8" s="212">
        <v>8015074655.14</v>
      </c>
      <c r="D8" s="212">
        <v>14850799256.39</v>
      </c>
      <c r="E8" s="212">
        <f>D8-C8</f>
        <v>6835724601.249999</v>
      </c>
      <c r="F8" s="212"/>
    </row>
    <row r="9" spans="1:6" ht="15">
      <c r="A9" s="213" t="s">
        <v>906</v>
      </c>
      <c r="B9" s="213" t="s">
        <v>907</v>
      </c>
      <c r="C9" s="212">
        <v>1220113265.61</v>
      </c>
      <c r="D9" s="212">
        <v>440620109.18</v>
      </c>
      <c r="E9" s="212">
        <f aca="true" t="shared" si="0" ref="E9:E26">D9-C9</f>
        <v>-779493156.4299998</v>
      </c>
      <c r="F9" s="212"/>
    </row>
    <row r="10" spans="1:6" ht="15">
      <c r="A10" s="213" t="s">
        <v>908</v>
      </c>
      <c r="B10" s="213" t="s">
        <v>909</v>
      </c>
      <c r="C10" s="212">
        <v>254129715.95</v>
      </c>
      <c r="D10" s="212">
        <v>235376340.59</v>
      </c>
      <c r="E10" s="212">
        <f t="shared" si="0"/>
        <v>-18753375.359999985</v>
      </c>
      <c r="F10" s="212"/>
    </row>
    <row r="11" spans="1:6" ht="15">
      <c r="A11" s="213" t="s">
        <v>910</v>
      </c>
      <c r="B11" s="213" t="s">
        <v>911</v>
      </c>
      <c r="C11" s="212">
        <v>1482134555.13</v>
      </c>
      <c r="D11" s="212">
        <v>0</v>
      </c>
      <c r="E11" s="212">
        <f t="shared" si="0"/>
        <v>-1482134555.13</v>
      </c>
      <c r="F11" s="212"/>
    </row>
    <row r="12" spans="1:6" ht="15">
      <c r="A12" s="213" t="s">
        <v>912</v>
      </c>
      <c r="B12" s="213" t="s">
        <v>913</v>
      </c>
      <c r="C12" s="212">
        <v>2446812.63</v>
      </c>
      <c r="D12" s="212">
        <v>0</v>
      </c>
      <c r="E12" s="212">
        <f t="shared" si="0"/>
        <v>-2446812.63</v>
      </c>
      <c r="F12" s="212"/>
    </row>
    <row r="13" spans="1:6" ht="15">
      <c r="A13" s="213" t="s">
        <v>914</v>
      </c>
      <c r="B13" s="213" t="s">
        <v>915</v>
      </c>
      <c r="C13" s="212">
        <v>47903.23</v>
      </c>
      <c r="D13" s="212">
        <v>0</v>
      </c>
      <c r="E13" s="212">
        <f t="shared" si="0"/>
        <v>-47903.23</v>
      </c>
      <c r="F13" s="212"/>
    </row>
    <row r="14" spans="1:6" ht="15">
      <c r="A14" s="213" t="s">
        <v>916</v>
      </c>
      <c r="B14" s="213" t="s">
        <v>917</v>
      </c>
      <c r="C14" s="212">
        <v>11860907.97</v>
      </c>
      <c r="D14" s="212">
        <v>62580498.06</v>
      </c>
      <c r="E14" s="212">
        <f t="shared" si="0"/>
        <v>50719590.09</v>
      </c>
      <c r="F14" s="212"/>
    </row>
    <row r="15" spans="1:6" ht="15">
      <c r="A15" s="213" t="s">
        <v>918</v>
      </c>
      <c r="B15" s="213" t="s">
        <v>919</v>
      </c>
      <c r="C15" s="212">
        <v>564806448.29</v>
      </c>
      <c r="D15" s="212">
        <v>650803345.25</v>
      </c>
      <c r="E15" s="212">
        <f t="shared" si="0"/>
        <v>85996896.96000004</v>
      </c>
      <c r="F15" s="212"/>
    </row>
    <row r="16" spans="1:6" ht="15">
      <c r="A16" s="213" t="s">
        <v>920</v>
      </c>
      <c r="B16" s="213" t="s">
        <v>921</v>
      </c>
      <c r="C16" s="212">
        <v>10472537.77</v>
      </c>
      <c r="D16" s="212">
        <v>83894200.38</v>
      </c>
      <c r="E16" s="212">
        <f t="shared" si="0"/>
        <v>73421662.61</v>
      </c>
      <c r="F16" s="212"/>
    </row>
    <row r="17" spans="1:6" ht="15">
      <c r="A17" s="213" t="s">
        <v>922</v>
      </c>
      <c r="B17" s="213" t="s">
        <v>923</v>
      </c>
      <c r="C17" s="212">
        <v>575859638.31</v>
      </c>
      <c r="D17" s="212">
        <v>497794970.55</v>
      </c>
      <c r="E17" s="212">
        <f t="shared" si="0"/>
        <v>-78064667.75999993</v>
      </c>
      <c r="F17" s="212"/>
    </row>
    <row r="18" spans="1:6" ht="15">
      <c r="A18" s="213" t="s">
        <v>924</v>
      </c>
      <c r="B18" s="213" t="s">
        <v>925</v>
      </c>
      <c r="C18" s="212">
        <v>9096875.85</v>
      </c>
      <c r="D18" s="212">
        <v>31610953.13</v>
      </c>
      <c r="E18" s="212">
        <f t="shared" si="0"/>
        <v>22514077.28</v>
      </c>
      <c r="F18" s="212"/>
    </row>
    <row r="19" spans="1:6" ht="15">
      <c r="A19" s="213" t="s">
        <v>926</v>
      </c>
      <c r="B19" s="213" t="s">
        <v>927</v>
      </c>
      <c r="C19" s="212">
        <v>2342854.91</v>
      </c>
      <c r="D19" s="212">
        <v>90588.77</v>
      </c>
      <c r="E19" s="212">
        <f t="shared" si="0"/>
        <v>-2252266.14</v>
      </c>
      <c r="F19" s="212"/>
    </row>
    <row r="20" spans="1:6" ht="15">
      <c r="A20" s="213" t="s">
        <v>928</v>
      </c>
      <c r="B20" s="213" t="s">
        <v>929</v>
      </c>
      <c r="C20" s="212">
        <v>4556908.95</v>
      </c>
      <c r="D20" s="212">
        <v>1798020.78</v>
      </c>
      <c r="E20" s="212">
        <f t="shared" si="0"/>
        <v>-2758888.17</v>
      </c>
      <c r="F20" s="212"/>
    </row>
    <row r="21" spans="1:6" ht="15">
      <c r="A21" s="213" t="s">
        <v>930</v>
      </c>
      <c r="B21" s="213" t="s">
        <v>917</v>
      </c>
      <c r="C21" s="212">
        <v>22371761.72</v>
      </c>
      <c r="D21" s="212">
        <v>96321429.75</v>
      </c>
      <c r="E21" s="212">
        <f t="shared" si="0"/>
        <v>73949668.03</v>
      </c>
      <c r="F21" s="212"/>
    </row>
    <row r="22" spans="1:6" ht="15">
      <c r="A22" s="213" t="s">
        <v>931</v>
      </c>
      <c r="B22" s="213" t="s">
        <v>919</v>
      </c>
      <c r="C22" s="212">
        <v>140470379.69</v>
      </c>
      <c r="D22" s="212">
        <v>203579728.97</v>
      </c>
      <c r="E22" s="212">
        <f t="shared" si="0"/>
        <v>63109349.28</v>
      </c>
      <c r="F22" s="212"/>
    </row>
    <row r="23" spans="1:6" ht="15">
      <c r="A23" s="213" t="s">
        <v>932</v>
      </c>
      <c r="B23" s="213" t="s">
        <v>921</v>
      </c>
      <c r="C23" s="212">
        <v>5441508.19</v>
      </c>
      <c r="D23" s="212">
        <v>5441508.19</v>
      </c>
      <c r="E23" s="212">
        <f t="shared" si="0"/>
        <v>0</v>
      </c>
      <c r="F23" s="212"/>
    </row>
    <row r="24" spans="1:6" ht="15">
      <c r="A24" s="213" t="s">
        <v>933</v>
      </c>
      <c r="B24" s="213" t="s">
        <v>923</v>
      </c>
      <c r="C24" s="212">
        <v>7181942.26</v>
      </c>
      <c r="D24" s="212">
        <v>7280048.14</v>
      </c>
      <c r="E24" s="212">
        <f t="shared" si="0"/>
        <v>98105.87999999989</v>
      </c>
      <c r="F24" s="212"/>
    </row>
    <row r="25" spans="1:6" ht="15">
      <c r="A25" s="213" t="s">
        <v>934</v>
      </c>
      <c r="B25" s="213" t="s">
        <v>927</v>
      </c>
      <c r="C25" s="212">
        <v>6731745.49</v>
      </c>
      <c r="D25" s="212">
        <v>7140294.55</v>
      </c>
      <c r="E25" s="212">
        <f t="shared" si="0"/>
        <v>408549.0599999996</v>
      </c>
      <c r="F25" s="212"/>
    </row>
    <row r="26" spans="1:6" ht="15">
      <c r="A26" s="213" t="s">
        <v>935</v>
      </c>
      <c r="B26" s="213" t="s">
        <v>929</v>
      </c>
      <c r="C26" s="212">
        <v>1017798.37</v>
      </c>
      <c r="D26" s="212">
        <v>1375009.21</v>
      </c>
      <c r="E26" s="212">
        <f t="shared" si="0"/>
        <v>357210.83999999997</v>
      </c>
      <c r="F26" s="212"/>
    </row>
    <row r="27" spans="1:6" ht="15">
      <c r="A27" s="62"/>
      <c r="B27" s="62" t="s">
        <v>315</v>
      </c>
      <c r="C27" s="234">
        <f>SUM(C8:C26)</f>
        <v>12336158215.460003</v>
      </c>
      <c r="D27" s="234">
        <f>SUM(D8:D26)</f>
        <v>17176506301.889996</v>
      </c>
      <c r="E27" s="234">
        <f>SUM(E8:E26)</f>
        <v>4840348086.429999</v>
      </c>
      <c r="F27" s="234"/>
    </row>
    <row r="28" spans="1:6" ht="15">
      <c r="A28" s="60"/>
      <c r="B28" s="60"/>
      <c r="C28" s="221"/>
      <c r="D28" s="221"/>
      <c r="E28" s="221"/>
      <c r="F28" s="60"/>
    </row>
    <row r="29" spans="1:6" ht="15">
      <c r="A29" s="60"/>
      <c r="B29" s="60"/>
      <c r="C29" s="221"/>
      <c r="D29" s="221"/>
      <c r="E29" s="221"/>
      <c r="F29" s="60"/>
    </row>
    <row r="30" spans="1:6" ht="15">
      <c r="A30" s="207" t="s">
        <v>314</v>
      </c>
      <c r="B30" s="60"/>
      <c r="C30" s="280"/>
      <c r="D30" s="280"/>
      <c r="E30" s="280"/>
      <c r="F30" s="257" t="s">
        <v>305</v>
      </c>
    </row>
    <row r="31" spans="1:3" ht="15">
      <c r="A31" s="268"/>
      <c r="B31" s="268"/>
      <c r="C31" s="219"/>
    </row>
    <row r="32" spans="1:6" ht="15">
      <c r="A32" s="218" t="s">
        <v>45</v>
      </c>
      <c r="B32" s="217" t="s">
        <v>46</v>
      </c>
      <c r="C32" s="279" t="s">
        <v>47</v>
      </c>
      <c r="D32" s="279" t="s">
        <v>48</v>
      </c>
      <c r="E32" s="279" t="s">
        <v>49</v>
      </c>
      <c r="F32" s="278" t="s">
        <v>304</v>
      </c>
    </row>
    <row r="33" spans="1:6" ht="15">
      <c r="A33" s="213" t="s">
        <v>936</v>
      </c>
      <c r="B33" s="251" t="s">
        <v>937</v>
      </c>
      <c r="C33" s="252">
        <v>45880124.47</v>
      </c>
      <c r="D33" s="252">
        <v>47525548.12</v>
      </c>
      <c r="E33" s="252">
        <f>D33-C33</f>
        <v>1645423.6499999985</v>
      </c>
      <c r="F33" s="251"/>
    </row>
    <row r="34" spans="1:6" ht="15">
      <c r="A34" s="213" t="s">
        <v>938</v>
      </c>
      <c r="B34" s="251" t="s">
        <v>939</v>
      </c>
      <c r="C34" s="252">
        <v>501875.42</v>
      </c>
      <c r="D34" s="252">
        <v>593667.7</v>
      </c>
      <c r="E34" s="252">
        <f aca="true" t="shared" si="1" ref="E34:E61">D34-C34</f>
        <v>91792.27999999997</v>
      </c>
      <c r="F34" s="251"/>
    </row>
    <row r="35" spans="1:6" ht="15">
      <c r="A35" s="213" t="s">
        <v>940</v>
      </c>
      <c r="B35" s="251" t="s">
        <v>941</v>
      </c>
      <c r="C35" s="252">
        <v>111071461.79</v>
      </c>
      <c r="D35" s="252">
        <v>126009783.83</v>
      </c>
      <c r="E35" s="252">
        <f t="shared" si="1"/>
        <v>14938322.039999992</v>
      </c>
      <c r="F35" s="251"/>
    </row>
    <row r="36" spans="1:6" ht="15">
      <c r="A36" s="213" t="s">
        <v>942</v>
      </c>
      <c r="B36" s="251" t="s">
        <v>943</v>
      </c>
      <c r="C36" s="252">
        <v>17407974.42</v>
      </c>
      <c r="D36" s="252">
        <v>20182338.78</v>
      </c>
      <c r="E36" s="252">
        <f t="shared" si="1"/>
        <v>2774364.3599999994</v>
      </c>
      <c r="F36" s="251"/>
    </row>
    <row r="37" spans="1:6" ht="15">
      <c r="A37" s="213" t="s">
        <v>944</v>
      </c>
      <c r="B37" s="251" t="s">
        <v>945</v>
      </c>
      <c r="C37" s="252">
        <v>60854.48</v>
      </c>
      <c r="D37" s="252">
        <v>108754.7</v>
      </c>
      <c r="E37" s="252">
        <f t="shared" si="1"/>
        <v>47900.219999999994</v>
      </c>
      <c r="F37" s="251"/>
    </row>
    <row r="38" spans="1:6" ht="15">
      <c r="A38" s="213" t="s">
        <v>946</v>
      </c>
      <c r="B38" s="251" t="s">
        <v>947</v>
      </c>
      <c r="C38" s="252">
        <v>1170361.1</v>
      </c>
      <c r="D38" s="252">
        <v>1170361.1</v>
      </c>
      <c r="E38" s="252">
        <f t="shared" si="1"/>
        <v>0</v>
      </c>
      <c r="F38" s="251"/>
    </row>
    <row r="39" spans="1:6" ht="15">
      <c r="A39" s="213" t="s">
        <v>948</v>
      </c>
      <c r="B39" s="251" t="s">
        <v>949</v>
      </c>
      <c r="C39" s="252">
        <v>5935577.34</v>
      </c>
      <c r="D39" s="252">
        <v>6414077.34</v>
      </c>
      <c r="E39" s="252">
        <f t="shared" si="1"/>
        <v>478500</v>
      </c>
      <c r="F39" s="251"/>
    </row>
    <row r="40" spans="1:6" ht="15">
      <c r="A40" s="213" t="s">
        <v>950</v>
      </c>
      <c r="B40" s="251" t="s">
        <v>951</v>
      </c>
      <c r="C40" s="252">
        <v>726178.47</v>
      </c>
      <c r="D40" s="252">
        <v>1060151.9</v>
      </c>
      <c r="E40" s="252">
        <f t="shared" si="1"/>
        <v>333973.42999999993</v>
      </c>
      <c r="F40" s="251"/>
    </row>
    <row r="41" spans="1:6" ht="15">
      <c r="A41" s="213" t="s">
        <v>952</v>
      </c>
      <c r="B41" s="251" t="s">
        <v>953</v>
      </c>
      <c r="C41" s="252">
        <v>1512819.66</v>
      </c>
      <c r="D41" s="252">
        <v>1503838.9</v>
      </c>
      <c r="E41" s="252">
        <f t="shared" si="1"/>
        <v>-8980.76000000001</v>
      </c>
      <c r="F41" s="251"/>
    </row>
    <row r="42" spans="1:6" ht="15">
      <c r="A42" s="213" t="s">
        <v>954</v>
      </c>
      <c r="B42" s="251" t="s">
        <v>955</v>
      </c>
      <c r="C42" s="252">
        <v>426265.95</v>
      </c>
      <c r="D42" s="252">
        <v>423953.95</v>
      </c>
      <c r="E42" s="252">
        <f t="shared" si="1"/>
        <v>-2312</v>
      </c>
      <c r="F42" s="251"/>
    </row>
    <row r="43" spans="1:6" ht="15">
      <c r="A43" s="213" t="s">
        <v>956</v>
      </c>
      <c r="B43" s="251" t="s">
        <v>957</v>
      </c>
      <c r="C43" s="252">
        <v>671641647.41</v>
      </c>
      <c r="D43" s="252">
        <v>479688590.55</v>
      </c>
      <c r="E43" s="252">
        <f t="shared" si="1"/>
        <v>-191953056.85999995</v>
      </c>
      <c r="F43" s="251"/>
    </row>
    <row r="44" spans="1:6" ht="15">
      <c r="A44" s="213" t="s">
        <v>958</v>
      </c>
      <c r="B44" s="251" t="s">
        <v>959</v>
      </c>
      <c r="C44" s="252">
        <v>18984105.65</v>
      </c>
      <c r="D44" s="252">
        <v>18818130.65</v>
      </c>
      <c r="E44" s="252">
        <f t="shared" si="1"/>
        <v>-165975</v>
      </c>
      <c r="F44" s="251"/>
    </row>
    <row r="45" spans="1:6" ht="15">
      <c r="A45" s="213" t="s">
        <v>960</v>
      </c>
      <c r="B45" s="251" t="s">
        <v>961</v>
      </c>
      <c r="C45" s="252">
        <v>10260704.71</v>
      </c>
      <c r="D45" s="252">
        <v>10333554.71</v>
      </c>
      <c r="E45" s="252">
        <f t="shared" si="1"/>
        <v>72850</v>
      </c>
      <c r="F45" s="251"/>
    </row>
    <row r="46" spans="1:6" ht="15">
      <c r="A46" s="213" t="s">
        <v>962</v>
      </c>
      <c r="B46" s="251" t="s">
        <v>963</v>
      </c>
      <c r="C46" s="252">
        <v>77389</v>
      </c>
      <c r="D46" s="252">
        <v>77389</v>
      </c>
      <c r="E46" s="252">
        <f t="shared" si="1"/>
        <v>0</v>
      </c>
      <c r="F46" s="251"/>
    </row>
    <row r="47" spans="1:6" ht="15">
      <c r="A47" s="213" t="s">
        <v>964</v>
      </c>
      <c r="B47" s="251" t="s">
        <v>965</v>
      </c>
      <c r="C47" s="252">
        <v>34742802.68</v>
      </c>
      <c r="D47" s="252">
        <v>41804861.68</v>
      </c>
      <c r="E47" s="252">
        <f t="shared" si="1"/>
        <v>7062059</v>
      </c>
      <c r="F47" s="251"/>
    </row>
    <row r="48" spans="1:6" ht="15">
      <c r="A48" s="213" t="s">
        <v>966</v>
      </c>
      <c r="B48" s="251" t="s">
        <v>967</v>
      </c>
      <c r="C48" s="252">
        <v>58777516.78</v>
      </c>
      <c r="D48" s="252">
        <v>64191584.98</v>
      </c>
      <c r="E48" s="252">
        <f t="shared" si="1"/>
        <v>5414068.1999999955</v>
      </c>
      <c r="F48" s="251"/>
    </row>
    <row r="49" spans="1:6" ht="15">
      <c r="A49" s="213" t="s">
        <v>968</v>
      </c>
      <c r="B49" s="251" t="s">
        <v>969</v>
      </c>
      <c r="C49" s="252">
        <v>58406293.74</v>
      </c>
      <c r="D49" s="252">
        <v>58273077.46</v>
      </c>
      <c r="E49" s="252">
        <f t="shared" si="1"/>
        <v>-133216.2800000012</v>
      </c>
      <c r="F49" s="251"/>
    </row>
    <row r="50" spans="1:6" ht="15">
      <c r="A50" s="213" t="s">
        <v>970</v>
      </c>
      <c r="B50" s="251" t="s">
        <v>971</v>
      </c>
      <c r="C50" s="252">
        <v>273897.63</v>
      </c>
      <c r="D50" s="252">
        <v>273897.63</v>
      </c>
      <c r="E50" s="252">
        <f t="shared" si="1"/>
        <v>0</v>
      </c>
      <c r="F50" s="251"/>
    </row>
    <row r="51" spans="1:6" ht="15">
      <c r="A51" s="213" t="s">
        <v>972</v>
      </c>
      <c r="B51" s="251" t="s">
        <v>973</v>
      </c>
      <c r="C51" s="252">
        <v>7856905.13</v>
      </c>
      <c r="D51" s="252">
        <v>7571951.13</v>
      </c>
      <c r="E51" s="252">
        <f t="shared" si="1"/>
        <v>-284954</v>
      </c>
      <c r="F51" s="251"/>
    </row>
    <row r="52" spans="1:6" ht="15">
      <c r="A52" s="213" t="s">
        <v>974</v>
      </c>
      <c r="B52" s="251" t="s">
        <v>975</v>
      </c>
      <c r="C52" s="252">
        <v>21624306.06</v>
      </c>
      <c r="D52" s="252">
        <v>21296557.83</v>
      </c>
      <c r="E52" s="252">
        <f t="shared" si="1"/>
        <v>-327748.23000000045</v>
      </c>
      <c r="F52" s="251"/>
    </row>
    <row r="53" spans="1:6" ht="15">
      <c r="A53" s="213" t="s">
        <v>976</v>
      </c>
      <c r="B53" s="251" t="s">
        <v>977</v>
      </c>
      <c r="C53" s="252">
        <v>5426625.32</v>
      </c>
      <c r="D53" s="252">
        <v>5545427.69</v>
      </c>
      <c r="E53" s="252">
        <f t="shared" si="1"/>
        <v>118802.37000000011</v>
      </c>
      <c r="F53" s="251"/>
    </row>
    <row r="54" spans="1:6" ht="15">
      <c r="A54" s="213" t="s">
        <v>978</v>
      </c>
      <c r="B54" s="251" t="s">
        <v>979</v>
      </c>
      <c r="C54" s="252">
        <v>101561116.63</v>
      </c>
      <c r="D54" s="252">
        <v>133010432.46</v>
      </c>
      <c r="E54" s="252">
        <f t="shared" si="1"/>
        <v>31449315.83</v>
      </c>
      <c r="F54" s="251"/>
    </row>
    <row r="55" spans="1:6" ht="15">
      <c r="A55" s="213" t="s">
        <v>980</v>
      </c>
      <c r="B55" s="251" t="s">
        <v>981</v>
      </c>
      <c r="C55" s="252">
        <v>3668521.7</v>
      </c>
      <c r="D55" s="252">
        <v>4602400.98</v>
      </c>
      <c r="E55" s="252">
        <f t="shared" si="1"/>
        <v>933879.2800000003</v>
      </c>
      <c r="F55" s="251"/>
    </row>
    <row r="56" spans="1:6" ht="15">
      <c r="A56" s="213" t="s">
        <v>982</v>
      </c>
      <c r="B56" s="251" t="s">
        <v>983</v>
      </c>
      <c r="C56" s="252">
        <v>5990397.57</v>
      </c>
      <c r="D56" s="252">
        <v>6661919.01</v>
      </c>
      <c r="E56" s="252">
        <f t="shared" si="1"/>
        <v>671521.4399999995</v>
      </c>
      <c r="F56" s="251"/>
    </row>
    <row r="57" spans="1:6" ht="15">
      <c r="A57" s="213" t="s">
        <v>984</v>
      </c>
      <c r="B57" s="251" t="s">
        <v>985</v>
      </c>
      <c r="C57" s="252">
        <v>22541053.7</v>
      </c>
      <c r="D57" s="252">
        <v>23323854.04</v>
      </c>
      <c r="E57" s="252">
        <f t="shared" si="1"/>
        <v>782800.3399999999</v>
      </c>
      <c r="F57" s="251"/>
    </row>
    <row r="58" spans="1:6" ht="15">
      <c r="A58" s="213" t="s">
        <v>986</v>
      </c>
      <c r="B58" s="251" t="s">
        <v>987</v>
      </c>
      <c r="C58" s="252">
        <v>1423662.98</v>
      </c>
      <c r="D58" s="252">
        <v>1423662.98</v>
      </c>
      <c r="E58" s="252">
        <f t="shared" si="1"/>
        <v>0</v>
      </c>
      <c r="F58" s="251"/>
    </row>
    <row r="59" spans="1:6" ht="15">
      <c r="A59" s="213" t="s">
        <v>988</v>
      </c>
      <c r="B59" s="251" t="s">
        <v>989</v>
      </c>
      <c r="C59" s="252">
        <v>828281</v>
      </c>
      <c r="D59" s="252">
        <v>1586281</v>
      </c>
      <c r="E59" s="252">
        <f t="shared" si="1"/>
        <v>758000</v>
      </c>
      <c r="F59" s="251"/>
    </row>
    <row r="60" spans="1:6" ht="15">
      <c r="A60" s="213" t="s">
        <v>990</v>
      </c>
      <c r="B60" s="251" t="s">
        <v>991</v>
      </c>
      <c r="C60" s="252">
        <v>280000</v>
      </c>
      <c r="D60" s="252">
        <v>280000</v>
      </c>
      <c r="E60" s="252">
        <f t="shared" si="1"/>
        <v>0</v>
      </c>
      <c r="F60" s="251"/>
    </row>
    <row r="61" spans="1:6" ht="15">
      <c r="A61" s="213" t="s">
        <v>992</v>
      </c>
      <c r="B61" s="251" t="s">
        <v>993</v>
      </c>
      <c r="C61" s="252">
        <v>305443.03</v>
      </c>
      <c r="D61" s="252">
        <v>25443.03</v>
      </c>
      <c r="E61" s="252">
        <f t="shared" si="1"/>
        <v>-280000</v>
      </c>
      <c r="F61" s="251"/>
    </row>
    <row r="62" spans="1:6" ht="15">
      <c r="A62" s="62"/>
      <c r="B62" s="62" t="s">
        <v>313</v>
      </c>
      <c r="C62" s="234">
        <f>SUM(C33:C61)</f>
        <v>1209364163.82</v>
      </c>
      <c r="D62" s="234">
        <f>SUM(D33:D61)</f>
        <v>1083781493.13</v>
      </c>
      <c r="E62" s="234">
        <f>SUM(E33:E61)</f>
        <v>-125582670.68999995</v>
      </c>
      <c r="F62" s="234"/>
    </row>
    <row r="63" spans="1:6" s="8" customFormat="1" ht="15">
      <c r="A63" s="59"/>
      <c r="B63" s="59"/>
      <c r="C63" s="11"/>
      <c r="D63" s="11"/>
      <c r="E63" s="11"/>
      <c r="F63" s="11"/>
    </row>
    <row r="64" spans="1:6" s="8" customFormat="1" ht="15">
      <c r="A64" s="59"/>
      <c r="B64" s="59"/>
      <c r="C64" s="11"/>
      <c r="D64" s="11"/>
      <c r="E64" s="11"/>
      <c r="F64" s="11"/>
    </row>
    <row r="65" spans="1:7" s="8" customFormat="1" ht="15">
      <c r="A65" s="207" t="s">
        <v>312</v>
      </c>
      <c r="B65" s="207"/>
      <c r="C65" s="280"/>
      <c r="D65" s="280"/>
      <c r="E65" s="280"/>
      <c r="G65" s="257" t="s">
        <v>305</v>
      </c>
    </row>
    <row r="66" spans="1:6" s="8" customFormat="1" ht="15">
      <c r="A66" s="268"/>
      <c r="B66" s="268"/>
      <c r="C66" s="219"/>
      <c r="D66" s="7"/>
      <c r="E66" s="7"/>
      <c r="F66" s="89"/>
    </row>
    <row r="67" spans="1:8" s="8" customFormat="1" ht="22.5">
      <c r="A67" s="218" t="s">
        <v>45</v>
      </c>
      <c r="B67" s="217" t="s">
        <v>46</v>
      </c>
      <c r="C67" s="279" t="s">
        <v>47</v>
      </c>
      <c r="D67" s="279" t="s">
        <v>48</v>
      </c>
      <c r="E67" s="279" t="s">
        <v>49</v>
      </c>
      <c r="F67" s="278" t="s">
        <v>304</v>
      </c>
      <c r="G67" s="278" t="s">
        <v>303</v>
      </c>
      <c r="H67" s="278" t="s">
        <v>302</v>
      </c>
    </row>
    <row r="68" spans="1:8" s="8" customFormat="1" ht="15">
      <c r="A68" s="213"/>
      <c r="B68" s="408" t="s">
        <v>461</v>
      </c>
      <c r="C68" s="212"/>
      <c r="D68" s="252"/>
      <c r="E68" s="252"/>
      <c r="F68" s="251"/>
      <c r="G68" s="251"/>
      <c r="H68" s="251"/>
    </row>
    <row r="69" spans="1:8" s="8" customFormat="1" ht="15">
      <c r="A69" s="62"/>
      <c r="B69" s="62" t="s">
        <v>311</v>
      </c>
      <c r="C69" s="234">
        <f>SUM(C68:C68)</f>
        <v>0</v>
      </c>
      <c r="D69" s="234">
        <f>SUM(D68:D68)</f>
        <v>0</v>
      </c>
      <c r="E69" s="234">
        <f>SUM(E68:E68)</f>
        <v>0</v>
      </c>
      <c r="F69" s="234"/>
      <c r="G69" s="234"/>
      <c r="H69" s="234"/>
    </row>
    <row r="70" spans="1:6" s="8" customFormat="1" ht="15">
      <c r="A70" s="15"/>
      <c r="B70" s="15"/>
      <c r="C70" s="16"/>
      <c r="D70" s="16"/>
      <c r="E70" s="16"/>
      <c r="F70" s="11"/>
    </row>
    <row r="72" spans="1:7" ht="15">
      <c r="A72" s="207" t="s">
        <v>310</v>
      </c>
      <c r="B72" s="207"/>
      <c r="C72" s="280"/>
      <c r="D72" s="280"/>
      <c r="E72" s="280"/>
      <c r="G72" s="257" t="s">
        <v>305</v>
      </c>
    </row>
    <row r="73" spans="1:8" ht="15">
      <c r="A73" s="268"/>
      <c r="B73" s="268"/>
      <c r="C73" s="219"/>
      <c r="H73" s="7"/>
    </row>
    <row r="74" spans="1:8" ht="22.5">
      <c r="A74" s="218" t="s">
        <v>45</v>
      </c>
      <c r="B74" s="217" t="s">
        <v>46</v>
      </c>
      <c r="C74" s="279" t="s">
        <v>47</v>
      </c>
      <c r="D74" s="279" t="s">
        <v>48</v>
      </c>
      <c r="E74" s="279" t="s">
        <v>49</v>
      </c>
      <c r="F74" s="278" t="s">
        <v>304</v>
      </c>
      <c r="G74" s="278" t="s">
        <v>303</v>
      </c>
      <c r="H74" s="278" t="s">
        <v>302</v>
      </c>
    </row>
    <row r="75" spans="1:8" ht="15">
      <c r="A75" s="213"/>
      <c r="B75" s="408" t="s">
        <v>461</v>
      </c>
      <c r="C75" s="212"/>
      <c r="D75" s="252"/>
      <c r="E75" s="252"/>
      <c r="F75" s="251"/>
      <c r="G75" s="251"/>
      <c r="H75" s="251"/>
    </row>
    <row r="76" spans="1:8" ht="15">
      <c r="A76" s="62"/>
      <c r="B76" s="62" t="s">
        <v>309</v>
      </c>
      <c r="C76" s="234">
        <f>SUM(C75:C75)</f>
        <v>0</v>
      </c>
      <c r="D76" s="234">
        <f>SUM(D75:D75)</f>
        <v>0</v>
      </c>
      <c r="E76" s="234">
        <f>SUM(E75:E75)</f>
        <v>0</v>
      </c>
      <c r="F76" s="234"/>
      <c r="G76" s="234"/>
      <c r="H76" s="234"/>
    </row>
    <row r="79" spans="1:7" ht="15">
      <c r="A79" s="207" t="s">
        <v>308</v>
      </c>
      <c r="B79" s="207"/>
      <c r="C79" s="280"/>
      <c r="D79" s="280"/>
      <c r="E79" s="280"/>
      <c r="G79" s="257" t="s">
        <v>305</v>
      </c>
    </row>
    <row r="80" spans="1:3" ht="15">
      <c r="A80" s="268"/>
      <c r="B80" s="268"/>
      <c r="C80" s="219"/>
    </row>
    <row r="81" spans="1:8" ht="22.5">
      <c r="A81" s="218" t="s">
        <v>45</v>
      </c>
      <c r="B81" s="217" t="s">
        <v>46</v>
      </c>
      <c r="C81" s="279" t="s">
        <v>47</v>
      </c>
      <c r="D81" s="279" t="s">
        <v>48</v>
      </c>
      <c r="E81" s="279" t="s">
        <v>49</v>
      </c>
      <c r="F81" s="278" t="s">
        <v>304</v>
      </c>
      <c r="G81" s="278" t="s">
        <v>303</v>
      </c>
      <c r="H81" s="278" t="s">
        <v>302</v>
      </c>
    </row>
    <row r="82" spans="1:8" ht="15">
      <c r="A82" s="213" t="s">
        <v>994</v>
      </c>
      <c r="B82" s="251" t="s">
        <v>937</v>
      </c>
      <c r="C82" s="212">
        <v>28483629.81</v>
      </c>
      <c r="D82" s="252">
        <v>31951646.33</v>
      </c>
      <c r="E82" s="252">
        <f>D82-C82</f>
        <v>3468016.5199999996</v>
      </c>
      <c r="F82" s="251" t="s">
        <v>995</v>
      </c>
      <c r="G82" s="272" t="s">
        <v>996</v>
      </c>
      <c r="H82" s="417">
        <v>0.1</v>
      </c>
    </row>
    <row r="83" spans="1:8" ht="15">
      <c r="A83" s="213" t="s">
        <v>997</v>
      </c>
      <c r="B83" s="251" t="s">
        <v>998</v>
      </c>
      <c r="C83" s="212">
        <v>93329.93</v>
      </c>
      <c r="D83" s="252">
        <v>171664.96</v>
      </c>
      <c r="E83" s="252">
        <f aca="true" t="shared" si="2" ref="E83:E106">D83-C83</f>
        <v>78335.03</v>
      </c>
      <c r="F83" s="251" t="s">
        <v>995</v>
      </c>
      <c r="G83" s="272" t="s">
        <v>996</v>
      </c>
      <c r="H83" s="417">
        <v>0.1</v>
      </c>
    </row>
    <row r="84" spans="1:8" ht="15">
      <c r="A84" s="213" t="s">
        <v>999</v>
      </c>
      <c r="B84" s="251" t="s">
        <v>1000</v>
      </c>
      <c r="C84" s="212">
        <v>321024.6</v>
      </c>
      <c r="D84" s="252">
        <v>463390.89</v>
      </c>
      <c r="E84" s="252">
        <f t="shared" si="2"/>
        <v>142366.29000000004</v>
      </c>
      <c r="F84" s="251" t="s">
        <v>995</v>
      </c>
      <c r="G84" s="272" t="s">
        <v>996</v>
      </c>
      <c r="H84" s="417">
        <v>0.1</v>
      </c>
    </row>
    <row r="85" spans="1:8" ht="15">
      <c r="A85" s="213" t="s">
        <v>1001</v>
      </c>
      <c r="B85" s="251" t="s">
        <v>1002</v>
      </c>
      <c r="C85" s="212">
        <v>88876589.34</v>
      </c>
      <c r="D85" s="252">
        <v>104027342.23</v>
      </c>
      <c r="E85" s="252">
        <f t="shared" si="2"/>
        <v>15150752.89</v>
      </c>
      <c r="F85" s="251" t="s">
        <v>995</v>
      </c>
      <c r="G85" s="272" t="s">
        <v>996</v>
      </c>
      <c r="H85" s="417">
        <v>0.333</v>
      </c>
    </row>
    <row r="86" spans="1:8" ht="15">
      <c r="A86" s="213" t="s">
        <v>1003</v>
      </c>
      <c r="B86" s="251" t="s">
        <v>943</v>
      </c>
      <c r="C86" s="212">
        <v>2267636.67</v>
      </c>
      <c r="D86" s="252">
        <v>4211869.94</v>
      </c>
      <c r="E86" s="252">
        <f t="shared" si="2"/>
        <v>1944233.2700000005</v>
      </c>
      <c r="F86" s="251" t="s">
        <v>995</v>
      </c>
      <c r="G86" s="272" t="s">
        <v>996</v>
      </c>
      <c r="H86" s="417">
        <v>0.1</v>
      </c>
    </row>
    <row r="87" spans="1:8" ht="15">
      <c r="A87" s="213" t="s">
        <v>1004</v>
      </c>
      <c r="B87" s="251" t="s">
        <v>945</v>
      </c>
      <c r="C87" s="212">
        <v>24101.47</v>
      </c>
      <c r="D87" s="252">
        <v>42208.03</v>
      </c>
      <c r="E87" s="252">
        <f t="shared" si="2"/>
        <v>18106.559999999998</v>
      </c>
      <c r="F87" s="251" t="s">
        <v>995</v>
      </c>
      <c r="G87" s="272" t="s">
        <v>996</v>
      </c>
      <c r="H87" s="417">
        <v>0.333</v>
      </c>
    </row>
    <row r="88" spans="1:8" ht="15">
      <c r="A88" s="213" t="s">
        <v>1005</v>
      </c>
      <c r="B88" s="251" t="s">
        <v>947</v>
      </c>
      <c r="C88" s="212">
        <v>989457.17</v>
      </c>
      <c r="D88" s="252">
        <v>1055245.57</v>
      </c>
      <c r="E88" s="252">
        <f t="shared" si="2"/>
        <v>65788.40000000002</v>
      </c>
      <c r="F88" s="251" t="s">
        <v>995</v>
      </c>
      <c r="G88" s="272" t="s">
        <v>996</v>
      </c>
      <c r="H88" s="417">
        <v>0.2</v>
      </c>
    </row>
    <row r="89" spans="1:8" ht="15">
      <c r="A89" s="213" t="s">
        <v>1006</v>
      </c>
      <c r="B89" s="251" t="s">
        <v>949</v>
      </c>
      <c r="C89" s="212">
        <v>5913852.64</v>
      </c>
      <c r="D89" s="252">
        <v>5928729.37</v>
      </c>
      <c r="E89" s="252">
        <f t="shared" si="2"/>
        <v>14876.730000000447</v>
      </c>
      <c r="F89" s="251" t="s">
        <v>995</v>
      </c>
      <c r="G89" s="272" t="s">
        <v>996</v>
      </c>
      <c r="H89" s="417">
        <v>0.333</v>
      </c>
    </row>
    <row r="90" spans="1:8" ht="15">
      <c r="A90" s="213" t="s">
        <v>1007</v>
      </c>
      <c r="B90" s="251" t="s">
        <v>1008</v>
      </c>
      <c r="C90" s="212">
        <v>428211.93</v>
      </c>
      <c r="D90" s="252">
        <v>555923.1</v>
      </c>
      <c r="E90" s="252">
        <f t="shared" si="2"/>
        <v>127711.16999999998</v>
      </c>
      <c r="F90" s="251" t="s">
        <v>995</v>
      </c>
      <c r="G90" s="272" t="s">
        <v>996</v>
      </c>
      <c r="H90" s="417">
        <v>0.2</v>
      </c>
    </row>
    <row r="91" spans="1:8" ht="15">
      <c r="A91" s="213" t="s">
        <v>1009</v>
      </c>
      <c r="B91" s="251" t="s">
        <v>953</v>
      </c>
      <c r="C91" s="212">
        <v>386762.26</v>
      </c>
      <c r="D91" s="252">
        <v>645990.82</v>
      </c>
      <c r="E91" s="252">
        <f t="shared" si="2"/>
        <v>259228.55999999994</v>
      </c>
      <c r="F91" s="251" t="s">
        <v>995</v>
      </c>
      <c r="G91" s="272" t="s">
        <v>996</v>
      </c>
      <c r="H91" s="417">
        <v>0.2</v>
      </c>
    </row>
    <row r="92" spans="1:8" ht="15">
      <c r="A92" s="213" t="s">
        <v>1010</v>
      </c>
      <c r="B92" s="251" t="s">
        <v>955</v>
      </c>
      <c r="C92" s="212">
        <v>382330.11</v>
      </c>
      <c r="D92" s="252">
        <v>397185.63</v>
      </c>
      <c r="E92" s="252">
        <f t="shared" si="2"/>
        <v>14855.520000000019</v>
      </c>
      <c r="F92" s="251" t="s">
        <v>995</v>
      </c>
      <c r="G92" s="272" t="s">
        <v>996</v>
      </c>
      <c r="H92" s="417">
        <v>0.2</v>
      </c>
    </row>
    <row r="93" spans="1:8" ht="15">
      <c r="A93" s="213" t="s">
        <v>1011</v>
      </c>
      <c r="B93" s="251" t="s">
        <v>1012</v>
      </c>
      <c r="C93" s="212">
        <v>472398757.03</v>
      </c>
      <c r="D93" s="252">
        <v>370413467.75</v>
      </c>
      <c r="E93" s="252">
        <f t="shared" si="2"/>
        <v>-101985289.27999997</v>
      </c>
      <c r="F93" s="251" t="s">
        <v>995</v>
      </c>
      <c r="G93" s="272" t="s">
        <v>996</v>
      </c>
      <c r="H93" s="417">
        <v>0.2</v>
      </c>
    </row>
    <row r="94" spans="1:8" ht="15">
      <c r="A94" s="213" t="s">
        <v>1013</v>
      </c>
      <c r="B94" s="251" t="s">
        <v>959</v>
      </c>
      <c r="C94" s="212">
        <v>11336273.93</v>
      </c>
      <c r="D94" s="252">
        <v>13522004.06</v>
      </c>
      <c r="E94" s="252">
        <f t="shared" si="2"/>
        <v>2185730.130000001</v>
      </c>
      <c r="F94" s="251" t="s">
        <v>995</v>
      </c>
      <c r="G94" s="272" t="s">
        <v>996</v>
      </c>
      <c r="H94" s="417">
        <v>0.2</v>
      </c>
    </row>
    <row r="95" spans="1:8" ht="15">
      <c r="A95" s="213" t="s">
        <v>1014</v>
      </c>
      <c r="B95" s="251" t="s">
        <v>961</v>
      </c>
      <c r="C95" s="212">
        <v>9688259.07</v>
      </c>
      <c r="D95" s="252">
        <v>9928359.83</v>
      </c>
      <c r="E95" s="252">
        <f t="shared" si="2"/>
        <v>240100.75999999978</v>
      </c>
      <c r="F95" s="251" t="s">
        <v>995</v>
      </c>
      <c r="G95" s="272" t="s">
        <v>996</v>
      </c>
      <c r="H95" s="417">
        <v>0.2</v>
      </c>
    </row>
    <row r="96" spans="1:8" ht="15">
      <c r="A96" s="213" t="s">
        <v>1015</v>
      </c>
      <c r="B96" s="251" t="s">
        <v>963</v>
      </c>
      <c r="C96" s="212">
        <v>77389</v>
      </c>
      <c r="D96" s="252">
        <v>77389</v>
      </c>
      <c r="E96" s="252">
        <f t="shared" si="2"/>
        <v>0</v>
      </c>
      <c r="F96" s="251" t="s">
        <v>995</v>
      </c>
      <c r="G96" s="272" t="s">
        <v>996</v>
      </c>
      <c r="H96" s="417">
        <v>0.2</v>
      </c>
    </row>
    <row r="97" spans="1:8" ht="15">
      <c r="A97" s="213" t="s">
        <v>1016</v>
      </c>
      <c r="B97" s="251" t="s">
        <v>965</v>
      </c>
      <c r="C97" s="212">
        <v>22610308.67</v>
      </c>
      <c r="D97" s="252">
        <v>26880451.2</v>
      </c>
      <c r="E97" s="252">
        <f t="shared" si="2"/>
        <v>4270142.5299999975</v>
      </c>
      <c r="F97" s="251" t="s">
        <v>995</v>
      </c>
      <c r="G97" s="272" t="s">
        <v>996</v>
      </c>
      <c r="H97" s="417">
        <v>0.2</v>
      </c>
    </row>
    <row r="98" spans="1:8" ht="15">
      <c r="A98" s="213" t="s">
        <v>1017</v>
      </c>
      <c r="B98" s="251" t="s">
        <v>967</v>
      </c>
      <c r="C98" s="212">
        <v>63763773.28</v>
      </c>
      <c r="D98" s="252">
        <v>73071994.4</v>
      </c>
      <c r="E98" s="252">
        <f t="shared" si="2"/>
        <v>9308221.120000005</v>
      </c>
      <c r="F98" s="251" t="s">
        <v>995</v>
      </c>
      <c r="G98" s="272" t="s">
        <v>996</v>
      </c>
      <c r="H98" s="417">
        <v>0.1</v>
      </c>
    </row>
    <row r="99" spans="1:8" ht="15">
      <c r="A99" s="213" t="s">
        <v>1018</v>
      </c>
      <c r="B99" s="251" t="s">
        <v>971</v>
      </c>
      <c r="C99" s="212">
        <v>75017.63</v>
      </c>
      <c r="D99" s="252">
        <v>102168.39</v>
      </c>
      <c r="E99" s="252">
        <f t="shared" si="2"/>
        <v>27150.759999999995</v>
      </c>
      <c r="F99" s="251" t="s">
        <v>995</v>
      </c>
      <c r="G99" s="272" t="s">
        <v>996</v>
      </c>
      <c r="H99" s="417">
        <v>0.1</v>
      </c>
    </row>
    <row r="100" spans="1:8" ht="15">
      <c r="A100" s="213" t="s">
        <v>1019</v>
      </c>
      <c r="B100" s="251" t="s">
        <v>973</v>
      </c>
      <c r="C100" s="212">
        <v>5418374.85</v>
      </c>
      <c r="D100" s="252">
        <v>5763361.87</v>
      </c>
      <c r="E100" s="252">
        <f t="shared" si="2"/>
        <v>344987.0200000005</v>
      </c>
      <c r="F100" s="251" t="s">
        <v>995</v>
      </c>
      <c r="G100" s="272" t="s">
        <v>996</v>
      </c>
      <c r="H100" s="417">
        <v>0.1</v>
      </c>
    </row>
    <row r="101" spans="1:8" ht="15">
      <c r="A101" s="213" t="s">
        <v>1020</v>
      </c>
      <c r="B101" s="251" t="s">
        <v>975</v>
      </c>
      <c r="C101" s="212">
        <v>14901195.46</v>
      </c>
      <c r="D101" s="252">
        <v>16263278.26</v>
      </c>
      <c r="E101" s="252">
        <f t="shared" si="2"/>
        <v>1362082.7999999989</v>
      </c>
      <c r="F101" s="251" t="s">
        <v>995</v>
      </c>
      <c r="G101" s="272" t="s">
        <v>996</v>
      </c>
      <c r="H101" s="417">
        <v>0.1</v>
      </c>
    </row>
    <row r="102" spans="1:8" ht="15">
      <c r="A102" s="213" t="s">
        <v>1021</v>
      </c>
      <c r="B102" s="251" t="s">
        <v>977</v>
      </c>
      <c r="C102" s="212">
        <v>3114759.91</v>
      </c>
      <c r="D102" s="252">
        <v>3491738.74</v>
      </c>
      <c r="E102" s="252">
        <f t="shared" si="2"/>
        <v>376978.8300000001</v>
      </c>
      <c r="F102" s="251" t="s">
        <v>995</v>
      </c>
      <c r="G102" s="272" t="s">
        <v>996</v>
      </c>
      <c r="H102" s="417">
        <v>0.1</v>
      </c>
    </row>
    <row r="103" spans="1:8" ht="15">
      <c r="A103" s="213" t="s">
        <v>1022</v>
      </c>
      <c r="B103" s="251" t="s">
        <v>1023</v>
      </c>
      <c r="C103" s="212">
        <v>53078542.06</v>
      </c>
      <c r="D103" s="252">
        <v>61788377.13</v>
      </c>
      <c r="E103" s="252">
        <f t="shared" si="2"/>
        <v>8709835.07</v>
      </c>
      <c r="F103" s="251" t="s">
        <v>995</v>
      </c>
      <c r="G103" s="272" t="s">
        <v>996</v>
      </c>
      <c r="H103" s="417">
        <v>0.1</v>
      </c>
    </row>
    <row r="104" spans="1:8" ht="15">
      <c r="A104" s="213" t="s">
        <v>1024</v>
      </c>
      <c r="B104" s="251" t="s">
        <v>981</v>
      </c>
      <c r="C104" s="212">
        <v>1020854.77</v>
      </c>
      <c r="D104" s="252">
        <v>1468607.22</v>
      </c>
      <c r="E104" s="252">
        <f t="shared" si="2"/>
        <v>447752.44999999995</v>
      </c>
      <c r="F104" s="251" t="s">
        <v>995</v>
      </c>
      <c r="G104" s="272" t="s">
        <v>996</v>
      </c>
      <c r="H104" s="417">
        <v>0.1</v>
      </c>
    </row>
    <row r="105" spans="1:8" ht="15">
      <c r="A105" s="213" t="s">
        <v>1025</v>
      </c>
      <c r="B105" s="251" t="s">
        <v>983</v>
      </c>
      <c r="C105" s="212">
        <v>2863484.54</v>
      </c>
      <c r="D105" s="252">
        <v>3419274.27</v>
      </c>
      <c r="E105" s="252">
        <f t="shared" si="2"/>
        <v>555789.73</v>
      </c>
      <c r="F105" s="251" t="s">
        <v>995</v>
      </c>
      <c r="G105" s="272" t="s">
        <v>996</v>
      </c>
      <c r="H105" s="417">
        <v>0.1</v>
      </c>
    </row>
    <row r="106" spans="1:8" ht="15">
      <c r="A106" s="213" t="s">
        <v>1026</v>
      </c>
      <c r="B106" s="251" t="s">
        <v>985</v>
      </c>
      <c r="C106" s="212">
        <v>17589225.49</v>
      </c>
      <c r="D106" s="252">
        <v>19136671.13</v>
      </c>
      <c r="E106" s="252">
        <f t="shared" si="2"/>
        <v>1547445.6400000006</v>
      </c>
      <c r="F106" s="251" t="s">
        <v>995</v>
      </c>
      <c r="G106" s="272" t="s">
        <v>996</v>
      </c>
      <c r="H106" s="417">
        <v>0.1</v>
      </c>
    </row>
    <row r="107" spans="1:8" ht="15">
      <c r="A107" s="62"/>
      <c r="B107" s="62" t="s">
        <v>307</v>
      </c>
      <c r="C107" s="234">
        <f>SUM(C82:C106)</f>
        <v>806103141.6199999</v>
      </c>
      <c r="D107" s="234">
        <f>SUM(D82:D106)</f>
        <v>754778340.12</v>
      </c>
      <c r="E107" s="234">
        <f>SUM(E82:E106)</f>
        <v>-51324801.49999997</v>
      </c>
      <c r="F107" s="234"/>
      <c r="G107" s="234"/>
      <c r="H107" s="234"/>
    </row>
    <row r="110" spans="1:7" ht="15">
      <c r="A110" s="207" t="s">
        <v>306</v>
      </c>
      <c r="B110" s="207"/>
      <c r="C110" s="280"/>
      <c r="D110" s="280"/>
      <c r="E110" s="280"/>
      <c r="G110" s="257" t="s">
        <v>305</v>
      </c>
    </row>
    <row r="111" spans="1:3" ht="15">
      <c r="A111" s="268"/>
      <c r="B111" s="268"/>
      <c r="C111" s="219"/>
    </row>
    <row r="112" spans="1:8" ht="22.5">
      <c r="A112" s="218" t="s">
        <v>45</v>
      </c>
      <c r="B112" s="217" t="s">
        <v>46</v>
      </c>
      <c r="C112" s="279" t="s">
        <v>47</v>
      </c>
      <c r="D112" s="279" t="s">
        <v>48</v>
      </c>
      <c r="E112" s="279" t="s">
        <v>49</v>
      </c>
      <c r="F112" s="278" t="s">
        <v>304</v>
      </c>
      <c r="G112" s="278" t="s">
        <v>303</v>
      </c>
      <c r="H112" s="278" t="s">
        <v>302</v>
      </c>
    </row>
    <row r="113" spans="1:8" ht="15">
      <c r="A113" s="213" t="s">
        <v>1027</v>
      </c>
      <c r="B113" s="251" t="s">
        <v>1028</v>
      </c>
      <c r="C113" s="212">
        <v>290613.8</v>
      </c>
      <c r="D113" s="252">
        <v>503698.3</v>
      </c>
      <c r="E113" s="252">
        <f>C113-D113</f>
        <v>-213084.5</v>
      </c>
      <c r="F113" s="251" t="s">
        <v>995</v>
      </c>
      <c r="G113" s="272" t="s">
        <v>996</v>
      </c>
      <c r="H113" s="418">
        <v>0.2</v>
      </c>
    </row>
    <row r="114" spans="1:8" ht="15">
      <c r="A114" s="62"/>
      <c r="B114" s="62" t="s">
        <v>301</v>
      </c>
      <c r="C114" s="234">
        <f>SUM(C113:C113)</f>
        <v>290613.8</v>
      </c>
      <c r="D114" s="234">
        <f>SUM(D113:D113)</f>
        <v>503698.3</v>
      </c>
      <c r="E114" s="234">
        <f>SUM(E113:E113)</f>
        <v>-213084.5</v>
      </c>
      <c r="F114" s="234"/>
      <c r="G114" s="234"/>
      <c r="H114" s="234"/>
    </row>
  </sheetData>
  <dataValidations count="8">
    <dataValidation allowBlank="1" showInputMessage="1" showErrorMessage="1" prompt="Importe final del periodo que corresponde la información financiera trimestral que se presenta." sqref="D7 D32 D67 D74 D81 D112"/>
    <dataValidation allowBlank="1" showInputMessage="1" showErrorMessage="1" prompt="Saldo al 31 de diciembre del año anterior del ejercio que se presenta." sqref="C7 C32 C67 C74 C81 C112"/>
    <dataValidation allowBlank="1" showInputMessage="1" showErrorMessage="1" prompt="Corresponde al número de la cuenta de acuerdo al Plan de Cuentas emitido por el CONAC (DOF 23/12/2015)." sqref="A7 A32 A67 A74 A81 A112"/>
    <dataValidation allowBlank="1" showInputMessage="1" showErrorMessage="1" prompt="Indicar la tasa de aplicación." sqref="H67 H74 H81 H112"/>
    <dataValidation allowBlank="1" showInputMessage="1" showErrorMessage="1" prompt="Indicar el método de depreciación." sqref="G67 G74 G81 G112"/>
    <dataValidation allowBlank="1" showInputMessage="1" showErrorMessage="1" prompt="Corresponde al nombre o descripción de la cuenta de acuerdo al Plan de Cuentas emitido por el CONAC." sqref="B7 B32 B67 B74 B81 B112"/>
    <dataValidation allowBlank="1" showInputMessage="1" showErrorMessage="1" prompt="Diferencia entre el saldo final y el inicial presentados." sqref="E7 E32 E67 E74 E81 E112"/>
    <dataValidation allowBlank="1" showInputMessage="1" showErrorMessage="1" prompt="Criterio para la aplicación de depreciación: anual, mensual, trimestral, etc." sqref="F7 F32 F112 F74 F81 F67"/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8" t="s">
        <v>142</v>
      </c>
      <c r="B2" s="459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39" t="s">
        <v>167</v>
      </c>
      <c r="B6" s="92"/>
      <c r="C6" s="92"/>
      <c r="D6" s="92"/>
      <c r="E6" s="92"/>
      <c r="F6" s="96"/>
    </row>
    <row r="7" spans="1:6" ht="14.1" customHeight="1">
      <c r="A7" s="139" t="s">
        <v>168</v>
      </c>
      <c r="B7" s="92"/>
      <c r="C7" s="92"/>
      <c r="D7" s="92"/>
      <c r="E7" s="92"/>
      <c r="F7" s="96"/>
    </row>
    <row r="8" spans="1:6" ht="14.1" customHeight="1">
      <c r="A8" s="139" t="s">
        <v>169</v>
      </c>
      <c r="B8" s="12"/>
      <c r="C8" s="22"/>
      <c r="D8" s="22"/>
      <c r="E8" s="22"/>
      <c r="F8" s="96"/>
    </row>
    <row r="9" spans="1:6" ht="14.1" customHeight="1" thickBot="1">
      <c r="A9" s="158" t="s">
        <v>170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SheetLayoutView="100" workbookViewId="0" topLeftCell="A1">
      <selection activeCell="A1" sqref="A1:F25"/>
    </sheetView>
  </sheetViews>
  <sheetFormatPr defaultColWidth="11.421875" defaultRowHeight="15"/>
  <cols>
    <col min="1" max="1" width="22.7109375" style="89" customWidth="1"/>
    <col min="2" max="2" width="19.00390625" style="89" bestFit="1" customWidth="1"/>
    <col min="3" max="3" width="12.28125" style="7" bestFit="1" customWidth="1"/>
    <col min="4" max="4" width="11.140625" style="7" bestFit="1" customWidth="1"/>
    <col min="5" max="5" width="10.8515625" style="7" bestFit="1" customWidth="1"/>
    <col min="6" max="6" width="14.140625" style="89" bestFit="1" customWidth="1"/>
    <col min="7" max="16384" width="11.421875" style="89" customWidth="1"/>
  </cols>
  <sheetData>
    <row r="1" spans="1:6" ht="11.25" customHeight="1">
      <c r="A1" s="3" t="s">
        <v>43</v>
      </c>
      <c r="B1" s="3"/>
      <c r="C1" s="237"/>
      <c r="D1" s="237"/>
      <c r="E1" s="237"/>
      <c r="F1" s="5"/>
    </row>
    <row r="2" spans="1:5" ht="11.25" customHeight="1">
      <c r="A2" s="3" t="s">
        <v>138</v>
      </c>
      <c r="B2" s="3"/>
      <c r="C2" s="237"/>
      <c r="D2" s="237"/>
      <c r="E2" s="237"/>
    </row>
    <row r="3" spans="1:5" ht="11.25" customHeight="1">
      <c r="A3" s="3"/>
      <c r="B3" s="3"/>
      <c r="C3" s="237"/>
      <c r="D3" s="237"/>
      <c r="E3" s="237"/>
    </row>
    <row r="4" ht="11.25" customHeight="1"/>
    <row r="5" spans="1:6" ht="11.25" customHeight="1">
      <c r="A5" s="297" t="s">
        <v>324</v>
      </c>
      <c r="B5" s="297"/>
      <c r="C5" s="294"/>
      <c r="D5" s="294"/>
      <c r="E5" s="294"/>
      <c r="F5" s="189" t="s">
        <v>321</v>
      </c>
    </row>
    <row r="6" spans="1:5" s="8" customFormat="1" ht="15">
      <c r="A6" s="17"/>
      <c r="B6" s="17"/>
      <c r="C6" s="294"/>
      <c r="D6" s="294"/>
      <c r="E6" s="294"/>
    </row>
    <row r="7" spans="1:6" ht="15" customHeight="1">
      <c r="A7" s="218" t="s">
        <v>45</v>
      </c>
      <c r="B7" s="217" t="s">
        <v>46</v>
      </c>
      <c r="C7" s="279" t="s">
        <v>47</v>
      </c>
      <c r="D7" s="279" t="s">
        <v>48</v>
      </c>
      <c r="E7" s="279" t="s">
        <v>49</v>
      </c>
      <c r="F7" s="278" t="s">
        <v>304</v>
      </c>
    </row>
    <row r="8" spans="1:6" ht="15">
      <c r="A8" s="272" t="s">
        <v>1029</v>
      </c>
      <c r="B8" s="272" t="s">
        <v>1030</v>
      </c>
      <c r="C8" s="212">
        <v>31222056.17</v>
      </c>
      <c r="D8" s="290">
        <v>31298375.84</v>
      </c>
      <c r="E8" s="290">
        <f>D8-C8</f>
        <v>76319.66999999806</v>
      </c>
      <c r="F8" s="289"/>
    </row>
    <row r="9" spans="1:6" ht="15">
      <c r="A9" s="272" t="s">
        <v>1031</v>
      </c>
      <c r="B9" s="272" t="s">
        <v>1032</v>
      </c>
      <c r="C9" s="212">
        <v>29564728.31</v>
      </c>
      <c r="D9" s="290">
        <v>40854035.8</v>
      </c>
      <c r="E9" s="419">
        <f>D9-C9</f>
        <v>11289307.489999998</v>
      </c>
      <c r="F9" s="289"/>
    </row>
    <row r="10" spans="1:6" ht="15">
      <c r="A10" s="62"/>
      <c r="B10" s="62" t="s">
        <v>323</v>
      </c>
      <c r="C10" s="234">
        <f>SUM(C8:C9)</f>
        <v>60786784.480000004</v>
      </c>
      <c r="D10" s="234">
        <f>SUM(D8:D9)</f>
        <v>72152411.64</v>
      </c>
      <c r="E10" s="234">
        <f>SUM(E8:E9)</f>
        <v>11365627.159999996</v>
      </c>
      <c r="F10" s="62"/>
    </row>
    <row r="11" spans="1:6" ht="15">
      <c r="A11" s="60"/>
      <c r="B11" s="60"/>
      <c r="C11" s="221"/>
      <c r="D11" s="221"/>
      <c r="E11" s="221"/>
      <c r="F11" s="60"/>
    </row>
    <row r="12" spans="1:6" ht="15">
      <c r="A12" s="60"/>
      <c r="B12" s="60"/>
      <c r="C12" s="221"/>
      <c r="D12" s="221"/>
      <c r="E12" s="221"/>
      <c r="F12" s="60"/>
    </row>
    <row r="13" spans="1:6" ht="11.25" customHeight="1">
      <c r="A13" s="296" t="s">
        <v>322</v>
      </c>
      <c r="B13" s="295"/>
      <c r="C13" s="294"/>
      <c r="D13" s="294"/>
      <c r="E13" s="294"/>
      <c r="F13" s="189" t="s">
        <v>321</v>
      </c>
    </row>
    <row r="14" spans="1:5" ht="15">
      <c r="A14" s="274"/>
      <c r="B14" s="274"/>
      <c r="C14" s="275"/>
      <c r="D14" s="275"/>
      <c r="E14" s="275"/>
    </row>
    <row r="15" spans="1:6" ht="15" customHeight="1">
      <c r="A15" s="218" t="s">
        <v>45</v>
      </c>
      <c r="B15" s="217" t="s">
        <v>46</v>
      </c>
      <c r="C15" s="279" t="s">
        <v>47</v>
      </c>
      <c r="D15" s="279" t="s">
        <v>48</v>
      </c>
      <c r="E15" s="279" t="s">
        <v>49</v>
      </c>
      <c r="F15" s="278" t="s">
        <v>304</v>
      </c>
    </row>
    <row r="16" spans="1:6" ht="11.25" customHeight="1">
      <c r="A16" s="213" t="s">
        <v>1033</v>
      </c>
      <c r="B16" s="272" t="s">
        <v>1030</v>
      </c>
      <c r="C16" s="212">
        <v>29307781.37</v>
      </c>
      <c r="D16" s="212">
        <v>30996410</v>
      </c>
      <c r="E16" s="212">
        <f>D16-C16</f>
        <v>1688628.629999999</v>
      </c>
      <c r="F16" s="289"/>
    </row>
    <row r="17" spans="1:6" ht="11.25" customHeight="1">
      <c r="A17" s="213" t="s">
        <v>1034</v>
      </c>
      <c r="B17" s="272" t="s">
        <v>1035</v>
      </c>
      <c r="C17" s="212">
        <v>20062256.13</v>
      </c>
      <c r="D17" s="212">
        <v>28967655.11</v>
      </c>
      <c r="E17" s="212">
        <f>D17-C17</f>
        <v>8905398.98</v>
      </c>
      <c r="F17" s="289"/>
    </row>
    <row r="18" spans="1:6" ht="15">
      <c r="A18" s="62"/>
      <c r="B18" s="62" t="s">
        <v>320</v>
      </c>
      <c r="C18" s="234">
        <f>SUM(C16:C17)</f>
        <v>49370037.5</v>
      </c>
      <c r="D18" s="234">
        <f>SUM(D16:D17)</f>
        <v>59964065.11</v>
      </c>
      <c r="E18" s="234">
        <f>SUM(E16:E17)</f>
        <v>10594027.61</v>
      </c>
      <c r="F18" s="62"/>
    </row>
    <row r="19" spans="1:6" ht="15">
      <c r="A19" s="60"/>
      <c r="B19" s="60"/>
      <c r="C19" s="221"/>
      <c r="D19" s="221"/>
      <c r="E19" s="221"/>
      <c r="F19" s="60"/>
    </row>
    <row r="20" spans="1:6" ht="15">
      <c r="A20" s="60"/>
      <c r="B20" s="60"/>
      <c r="C20" s="221"/>
      <c r="D20" s="221"/>
      <c r="E20" s="221"/>
      <c r="F20" s="60"/>
    </row>
    <row r="21" spans="1:6" ht="11.25" customHeight="1">
      <c r="A21" s="293" t="s">
        <v>319</v>
      </c>
      <c r="B21" s="292"/>
      <c r="C21" s="291"/>
      <c r="D21" s="291"/>
      <c r="E21" s="280"/>
      <c r="F21" s="257" t="s">
        <v>318</v>
      </c>
    </row>
    <row r="22" spans="1:3" ht="15">
      <c r="A22" s="268"/>
      <c r="B22" s="268"/>
      <c r="C22" s="219"/>
    </row>
    <row r="23" spans="1:6" ht="15" customHeight="1">
      <c r="A23" s="218" t="s">
        <v>45</v>
      </c>
      <c r="B23" s="217" t="s">
        <v>46</v>
      </c>
      <c r="C23" s="279" t="s">
        <v>47</v>
      </c>
      <c r="D23" s="279" t="s">
        <v>48</v>
      </c>
      <c r="E23" s="279" t="s">
        <v>49</v>
      </c>
      <c r="F23" s="278" t="s">
        <v>304</v>
      </c>
    </row>
    <row r="24" spans="1:6" ht="15">
      <c r="A24" s="272"/>
      <c r="B24" s="408" t="s">
        <v>461</v>
      </c>
      <c r="C24" s="212"/>
      <c r="D24" s="290"/>
      <c r="E24" s="290"/>
      <c r="F24" s="289"/>
    </row>
    <row r="25" spans="1:6" ht="15">
      <c r="A25" s="288"/>
      <c r="B25" s="288" t="s">
        <v>317</v>
      </c>
      <c r="C25" s="287">
        <f>SUM(C24:C24)</f>
        <v>0</v>
      </c>
      <c r="D25" s="287">
        <f>SUM(D24:D24)</f>
        <v>0</v>
      </c>
      <c r="E25" s="287">
        <f>SUM(E24:E24)</f>
        <v>0</v>
      </c>
      <c r="F25" s="287"/>
    </row>
    <row r="26" spans="1:6" ht="15">
      <c r="A26" s="286"/>
      <c r="B26" s="284"/>
      <c r="C26" s="285"/>
      <c r="D26" s="285"/>
      <c r="E26" s="285"/>
      <c r="F26" s="284"/>
    </row>
  </sheetData>
  <dataValidations count="6">
    <dataValidation allowBlank="1" showInputMessage="1" showErrorMessage="1" prompt="Importe final del periodo que corresponde la información financiera trimestral que se presenta." sqref="D7 D15 D23"/>
    <dataValidation allowBlank="1" showInputMessage="1" showErrorMessage="1" prompt="Saldo al 31 de diciembre del año anterior del ejercio que se presenta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Indicar el medio como se está amortizando el intangible, por tiempo, por uso." sqref="F7 F23 F15"/>
    <dataValidation allowBlank="1" showInputMessage="1" showErrorMessage="1" prompt="Diferencia entre el saldo final y el inicial presentados." sqref="E7 E23 E15"/>
    <dataValidation allowBlank="1" showInputMessage="1" showErrorMessage="1" prompt="Corresponde al nombre o descripción de la cuenta de acuerdo al Plan de Cuentas emitido por el CONAC." sqref="B7 B23 B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8" t="s">
        <v>142</v>
      </c>
      <c r="B2" s="459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59" t="s">
        <v>167</v>
      </c>
      <c r="B6" s="104"/>
      <c r="C6" s="104"/>
      <c r="D6" s="104"/>
      <c r="E6" s="104"/>
      <c r="F6" s="96"/>
    </row>
    <row r="7" spans="1:6" ht="14.1" customHeight="1">
      <c r="A7" s="159" t="s">
        <v>168</v>
      </c>
      <c r="B7" s="105"/>
      <c r="C7" s="105"/>
      <c r="D7" s="105"/>
      <c r="E7" s="105"/>
      <c r="F7" s="106"/>
    </row>
    <row r="8" spans="1:6" ht="14.1" customHeight="1">
      <c r="A8" s="159" t="s">
        <v>169</v>
      </c>
      <c r="B8" s="12"/>
      <c r="C8" s="22"/>
      <c r="D8" s="22"/>
      <c r="E8" s="22"/>
      <c r="F8" s="96"/>
    </row>
    <row r="9" spans="1:6" ht="14.1" customHeight="1" thickBot="1">
      <c r="A9" s="160" t="s">
        <v>171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zoomScaleSheetLayoutView="100" workbookViewId="0" topLeftCell="A4">
      <selection activeCell="I29" sqref="I29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89"/>
    </row>
    <row r="3" spans="1:8" ht="1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0:17" ht="15">
      <c r="J6" s="468"/>
      <c r="K6" s="468"/>
      <c r="L6" s="468"/>
      <c r="M6" s="468"/>
      <c r="N6" s="468"/>
      <c r="O6" s="468"/>
      <c r="P6" s="468"/>
      <c r="Q6" s="468"/>
    </row>
    <row r="7" ht="12" thickBot="1">
      <c r="A7" s="3" t="s">
        <v>52</v>
      </c>
    </row>
    <row r="8" spans="1:8" ht="52.5" customHeight="1" thickBot="1">
      <c r="A8" s="469" t="s">
        <v>1036</v>
      </c>
      <c r="B8" s="470"/>
      <c r="C8" s="470"/>
      <c r="D8" s="470"/>
      <c r="E8" s="470"/>
      <c r="F8" s="470"/>
      <c r="G8" s="470"/>
      <c r="H8" s="471"/>
    </row>
  </sheetData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landscape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zoomScaleSheetLayoutView="90" workbookViewId="0" topLeftCell="A1">
      <selection activeCell="A1" sqref="A1:E32"/>
    </sheetView>
  </sheetViews>
  <sheetFormatPr defaultColWidth="11.421875" defaultRowHeight="15"/>
  <cols>
    <col min="1" max="1" width="22.00390625" style="8" customWidth="1"/>
    <col min="2" max="2" width="50.7109375" style="8" customWidth="1"/>
    <col min="3" max="3" width="11.7109375" style="9" bestFit="1" customWidth="1"/>
    <col min="4" max="4" width="32.140625" style="61" bestFit="1" customWidth="1"/>
    <col min="5" max="5" width="17.421875" style="61" bestFit="1" customWidth="1"/>
    <col min="6" max="6" width="14.7109375" style="8" customWidth="1"/>
    <col min="7" max="16384" width="11.421875" style="8" customWidth="1"/>
  </cols>
  <sheetData>
    <row r="1" spans="1:6" s="89" customFormat="1" ht="15">
      <c r="A1" s="3" t="s">
        <v>43</v>
      </c>
      <c r="B1" s="3"/>
      <c r="C1" s="237"/>
      <c r="D1" s="231"/>
      <c r="E1" s="4"/>
      <c r="F1" s="5"/>
    </row>
    <row r="2" spans="1:5" s="89" customFormat="1" ht="15">
      <c r="A2" s="3" t="s">
        <v>138</v>
      </c>
      <c r="B2" s="3"/>
      <c r="C2" s="237"/>
      <c r="D2" s="231"/>
      <c r="E2" s="4"/>
    </row>
    <row r="3" spans="3:5" s="89" customFormat="1" ht="15">
      <c r="C3" s="7"/>
      <c r="D3" s="231"/>
      <c r="E3" s="4"/>
    </row>
    <row r="4" spans="3:5" s="89" customFormat="1" ht="15">
      <c r="C4" s="7"/>
      <c r="D4" s="231"/>
      <c r="E4" s="4"/>
    </row>
    <row r="5" spans="1:5" s="89" customFormat="1" ht="11.25" customHeight="1">
      <c r="A5" s="207" t="s">
        <v>453</v>
      </c>
      <c r="B5" s="220"/>
      <c r="C5" s="7"/>
      <c r="D5" s="237"/>
      <c r="E5" s="189" t="s">
        <v>242</v>
      </c>
    </row>
    <row r="6" spans="1:6" s="89" customFormat="1" ht="15">
      <c r="A6" s="239"/>
      <c r="B6" s="239"/>
      <c r="C6" s="238"/>
      <c r="D6" s="3"/>
      <c r="E6" s="237"/>
      <c r="F6" s="3"/>
    </row>
    <row r="7" spans="1:5" ht="15" customHeight="1">
      <c r="A7" s="218" t="s">
        <v>45</v>
      </c>
      <c r="B7" s="217" t="s">
        <v>46</v>
      </c>
      <c r="C7" s="215" t="s">
        <v>241</v>
      </c>
      <c r="D7" s="216" t="s">
        <v>240</v>
      </c>
      <c r="E7" s="215" t="s">
        <v>239</v>
      </c>
    </row>
    <row r="8" spans="1:5" ht="11.25" customHeight="1">
      <c r="A8" s="213" t="s">
        <v>454</v>
      </c>
      <c r="B8" s="213" t="s">
        <v>455</v>
      </c>
      <c r="C8" s="212">
        <v>345143465.59</v>
      </c>
      <c r="D8" s="236" t="s">
        <v>460</v>
      </c>
      <c r="E8" s="212" t="s">
        <v>461</v>
      </c>
    </row>
    <row r="9" spans="1:5" ht="11.25" customHeight="1">
      <c r="A9" s="213" t="s">
        <v>456</v>
      </c>
      <c r="B9" s="213" t="s">
        <v>457</v>
      </c>
      <c r="C9" s="212">
        <v>71500000</v>
      </c>
      <c r="D9" s="236" t="s">
        <v>460</v>
      </c>
      <c r="E9" s="212" t="s">
        <v>461</v>
      </c>
    </row>
    <row r="10" spans="1:5" ht="11.25" customHeight="1">
      <c r="A10" s="213" t="s">
        <v>458</v>
      </c>
      <c r="B10" s="213" t="s">
        <v>459</v>
      </c>
      <c r="C10" s="212">
        <v>200000000</v>
      </c>
      <c r="D10" s="236" t="s">
        <v>460</v>
      </c>
      <c r="E10" s="212" t="s">
        <v>461</v>
      </c>
    </row>
    <row r="11" spans="1:5" ht="15">
      <c r="A11" s="235"/>
      <c r="B11" s="235" t="s">
        <v>248</v>
      </c>
      <c r="C11" s="222">
        <f>SUM(C8:C10)</f>
        <v>616643465.5899999</v>
      </c>
      <c r="D11" s="234"/>
      <c r="E11" s="222"/>
    </row>
    <row r="12" spans="1:5" ht="15">
      <c r="A12" s="233"/>
      <c r="B12" s="233"/>
      <c r="C12" s="232"/>
      <c r="D12" s="233"/>
      <c r="E12" s="232"/>
    </row>
    <row r="13" spans="1:5" ht="15">
      <c r="A13" s="233"/>
      <c r="B13" s="233"/>
      <c r="C13" s="232"/>
      <c r="D13" s="233"/>
      <c r="E13" s="232"/>
    </row>
    <row r="14" spans="1:4" ht="11.25" customHeight="1">
      <c r="A14" s="207" t="s">
        <v>247</v>
      </c>
      <c r="B14" s="220"/>
      <c r="C14" s="219"/>
      <c r="D14" s="189" t="s">
        <v>242</v>
      </c>
    </row>
    <row r="15" spans="1:6" ht="15">
      <c r="A15" s="89"/>
      <c r="B15" s="89"/>
      <c r="C15" s="7"/>
      <c r="D15" s="231"/>
      <c r="E15" s="4"/>
      <c r="F15" s="89"/>
    </row>
    <row r="16" spans="1:5" ht="15" customHeight="1">
      <c r="A16" s="218" t="s">
        <v>45</v>
      </c>
      <c r="B16" s="217" t="s">
        <v>46</v>
      </c>
      <c r="C16" s="215" t="s">
        <v>241</v>
      </c>
      <c r="D16" s="216" t="s">
        <v>240</v>
      </c>
      <c r="E16" s="230"/>
    </row>
    <row r="17" spans="1:5" ht="11.25" customHeight="1">
      <c r="A17" s="228"/>
      <c r="B17" s="408" t="s">
        <v>461</v>
      </c>
      <c r="C17" s="226"/>
      <c r="D17" s="212"/>
      <c r="E17" s="10"/>
    </row>
    <row r="18" spans="1:5" ht="15">
      <c r="A18" s="225"/>
      <c r="B18" s="225" t="s">
        <v>246</v>
      </c>
      <c r="C18" s="224">
        <f>SUM(C17:C17)</f>
        <v>0</v>
      </c>
      <c r="D18" s="229"/>
      <c r="E18" s="11"/>
    </row>
    <row r="19" spans="1:6" ht="15">
      <c r="A19" s="60"/>
      <c r="B19" s="60"/>
      <c r="C19" s="221"/>
      <c r="D19" s="60"/>
      <c r="E19" s="221"/>
      <c r="F19" s="89"/>
    </row>
    <row r="20" spans="1:6" ht="15">
      <c r="A20" s="60"/>
      <c r="B20" s="60"/>
      <c r="C20" s="221"/>
      <c r="D20" s="60"/>
      <c r="E20" s="221"/>
      <c r="F20" s="89"/>
    </row>
    <row r="21" spans="1:5" ht="11.25" customHeight="1">
      <c r="A21" s="207" t="s">
        <v>245</v>
      </c>
      <c r="B21" s="220"/>
      <c r="C21" s="219"/>
      <c r="D21" s="89"/>
      <c r="E21" s="189" t="s">
        <v>242</v>
      </c>
    </row>
    <row r="22" spans="1:6" ht="15">
      <c r="A22" s="89"/>
      <c r="B22" s="89"/>
      <c r="C22" s="7"/>
      <c r="D22" s="89"/>
      <c r="E22" s="7"/>
      <c r="F22" s="89"/>
    </row>
    <row r="23" spans="1:6" ht="15" customHeight="1">
      <c r="A23" s="218" t="s">
        <v>45</v>
      </c>
      <c r="B23" s="217" t="s">
        <v>46</v>
      </c>
      <c r="C23" s="215" t="s">
        <v>241</v>
      </c>
      <c r="D23" s="216" t="s">
        <v>240</v>
      </c>
      <c r="E23" s="215" t="s">
        <v>239</v>
      </c>
      <c r="F23" s="214"/>
    </row>
    <row r="24" spans="1:6" ht="15">
      <c r="A24" s="228"/>
      <c r="B24" s="408" t="s">
        <v>461</v>
      </c>
      <c r="C24" s="226"/>
      <c r="D24" s="226"/>
      <c r="E24" s="212"/>
      <c r="F24" s="10"/>
    </row>
    <row r="25" spans="1:6" ht="15">
      <c r="A25" s="225"/>
      <c r="B25" s="225" t="s">
        <v>244</v>
      </c>
      <c r="C25" s="224">
        <f>SUM(C24:C24)</f>
        <v>0</v>
      </c>
      <c r="D25" s="223"/>
      <c r="E25" s="222"/>
      <c r="F25" s="11"/>
    </row>
    <row r="26" spans="1:6" ht="15">
      <c r="A26" s="60"/>
      <c r="B26" s="60"/>
      <c r="C26" s="221"/>
      <c r="D26" s="60"/>
      <c r="E26" s="221"/>
      <c r="F26" s="89"/>
    </row>
    <row r="27" spans="1:6" ht="15">
      <c r="A27" s="60"/>
      <c r="B27" s="60"/>
      <c r="C27" s="221"/>
      <c r="D27" s="60"/>
      <c r="E27" s="221"/>
      <c r="F27" s="89"/>
    </row>
    <row r="28" spans="1:5" ht="11.25" customHeight="1">
      <c r="A28" s="207" t="s">
        <v>243</v>
      </c>
      <c r="B28" s="220"/>
      <c r="C28" s="219"/>
      <c r="D28" s="89"/>
      <c r="E28" s="189" t="s">
        <v>242</v>
      </c>
    </row>
    <row r="29" spans="1:6" ht="15">
      <c r="A29" s="89"/>
      <c r="B29" s="89"/>
      <c r="C29" s="7"/>
      <c r="D29" s="89"/>
      <c r="E29" s="7"/>
      <c r="F29" s="89"/>
    </row>
    <row r="30" spans="1:6" ht="15" customHeight="1">
      <c r="A30" s="218" t="s">
        <v>45</v>
      </c>
      <c r="B30" s="217" t="s">
        <v>46</v>
      </c>
      <c r="C30" s="215" t="s">
        <v>241</v>
      </c>
      <c r="D30" s="216" t="s">
        <v>240</v>
      </c>
      <c r="E30" s="215" t="s">
        <v>239</v>
      </c>
      <c r="F30" s="214"/>
    </row>
    <row r="31" spans="1:6" ht="15">
      <c r="A31" s="213" t="s">
        <v>462</v>
      </c>
      <c r="B31" s="213" t="s">
        <v>463</v>
      </c>
      <c r="C31" s="212">
        <v>24804.3</v>
      </c>
      <c r="D31" s="212" t="s">
        <v>464</v>
      </c>
      <c r="E31" s="212" t="s">
        <v>461</v>
      </c>
      <c r="F31" s="10"/>
    </row>
    <row r="32" spans="1:6" ht="15">
      <c r="A32" s="211"/>
      <c r="B32" s="211" t="s">
        <v>238</v>
      </c>
      <c r="C32" s="210">
        <f>SUM(C31:C31)</f>
        <v>24804.3</v>
      </c>
      <c r="D32" s="209"/>
      <c r="E32" s="208"/>
      <c r="F32" s="11"/>
    </row>
  </sheetData>
  <dataValidations count="5">
    <dataValidation allowBlank="1" showInputMessage="1" showErrorMessage="1" prompt="Saldo final de la Información Financiera Trimestral que se presenta (trimestral: 1er, 2do, 3ro. o 4to.)." sqref="C7 C16 C23 C30"/>
    <dataValidation allowBlank="1" showInputMessage="1" showErrorMessage="1" prompt="Corresponde al número de la cuenta de acuerdo al Plan de Cuentas emitido por el CONAC (DOF 23/12/2015)." sqref="A7 A16 A23 A30"/>
    <dataValidation allowBlank="1" showInputMessage="1" showErrorMessage="1" prompt="Corresponde al nombre o descripción de la cuenta de acuerdo al Plan de Cuentas emitido por el CONAC." sqref="B7 B16 B23 B30"/>
    <dataValidation allowBlank="1" showInputMessage="1" showErrorMessage="1" prompt="Especificar el tipo de instrumento de inversión: Bondes, Petrobonos, Cetes, Mesa de dinero, etc." sqref="D7 D16 D23 D30"/>
    <dataValidation allowBlank="1" showInputMessage="1" showErrorMessage="1" prompt="En los casos en que la inversión se localice en dos o mas tipos de instrumentos, se detallará cada una de ellas y el importe invertido." sqref="E7 E23 E30"/>
  </dataValidation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SheetLayoutView="12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6"/>
    </row>
    <row r="3" spans="1:8" ht="1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5">
      <c r="J6" s="468"/>
      <c r="K6" s="468"/>
      <c r="L6" s="468"/>
      <c r="M6" s="468"/>
      <c r="N6" s="468"/>
      <c r="O6" s="468"/>
      <c r="P6" s="468"/>
      <c r="Q6" s="468"/>
    </row>
    <row r="7" ht="15">
      <c r="A7" s="3" t="s">
        <v>52</v>
      </c>
    </row>
    <row r="8" spans="1:8" ht="52.5" customHeight="1">
      <c r="A8" s="474" t="s">
        <v>53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6"/>
  <sheetViews>
    <sheetView zoomScaleSheetLayoutView="100" workbookViewId="0" topLeftCell="A1">
      <selection activeCell="A1" sqref="A1:D26"/>
    </sheetView>
  </sheetViews>
  <sheetFormatPr defaultColWidth="11.421875" defaultRowHeight="15"/>
  <cols>
    <col min="1" max="1" width="23.140625" style="89" customWidth="1"/>
    <col min="2" max="2" width="34.57421875" style="89" bestFit="1" customWidth="1"/>
    <col min="3" max="3" width="8.7109375" style="7" bestFit="1" customWidth="1"/>
    <col min="4" max="4" width="17.7109375" style="89" customWidth="1"/>
    <col min="5" max="16384" width="11.421875" style="89" customWidth="1"/>
  </cols>
  <sheetData>
    <row r="1" spans="1:4" ht="15">
      <c r="A1" s="21" t="s">
        <v>43</v>
      </c>
      <c r="B1" s="21"/>
      <c r="C1" s="4"/>
      <c r="D1" s="5"/>
    </row>
    <row r="2" spans="1:3" ht="15">
      <c r="A2" s="21" t="s">
        <v>138</v>
      </c>
      <c r="B2" s="21"/>
      <c r="C2" s="4"/>
    </row>
    <row r="3" spans="1:4" ht="15">
      <c r="A3" s="12"/>
      <c r="B3" s="12"/>
      <c r="C3" s="22"/>
      <c r="D3" s="12"/>
    </row>
    <row r="4" spans="1:4" ht="15">
      <c r="A4" s="12"/>
      <c r="B4" s="12"/>
      <c r="C4" s="22"/>
      <c r="D4" s="12"/>
    </row>
    <row r="5" spans="1:4" s="246" customFormat="1" ht="15">
      <c r="A5" s="297" t="s">
        <v>329</v>
      </c>
      <c r="B5" s="306"/>
      <c r="C5" s="305"/>
      <c r="D5" s="304" t="s">
        <v>326</v>
      </c>
    </row>
    <row r="6" spans="1:4" ht="15">
      <c r="A6" s="302"/>
      <c r="B6" s="302"/>
      <c r="C6" s="303"/>
      <c r="D6" s="302"/>
    </row>
    <row r="7" spans="1:4" ht="15">
      <c r="A7" s="218" t="s">
        <v>45</v>
      </c>
      <c r="B7" s="217" t="s">
        <v>46</v>
      </c>
      <c r="C7" s="215" t="s">
        <v>241</v>
      </c>
      <c r="D7" s="301" t="s">
        <v>259</v>
      </c>
    </row>
    <row r="8" spans="1:4" ht="15">
      <c r="A8" s="420" t="s">
        <v>1037</v>
      </c>
      <c r="B8" s="420" t="s">
        <v>1038</v>
      </c>
      <c r="C8" s="299">
        <v>2310</v>
      </c>
      <c r="D8" s="300"/>
    </row>
    <row r="9" spans="1:4" ht="15">
      <c r="A9" s="420" t="s">
        <v>1039</v>
      </c>
      <c r="B9" s="420" t="s">
        <v>1040</v>
      </c>
      <c r="C9" s="299">
        <v>22000</v>
      </c>
      <c r="D9" s="300"/>
    </row>
    <row r="10" spans="1:4" ht="15">
      <c r="A10" s="420" t="s">
        <v>1041</v>
      </c>
      <c r="B10" s="420" t="s">
        <v>1042</v>
      </c>
      <c r="C10" s="299">
        <v>54050</v>
      </c>
      <c r="D10" s="300"/>
    </row>
    <row r="11" spans="1:4" ht="15">
      <c r="A11" s="420" t="s">
        <v>1043</v>
      </c>
      <c r="B11" s="420" t="s">
        <v>1044</v>
      </c>
      <c r="C11" s="299">
        <v>5000</v>
      </c>
      <c r="D11" s="300"/>
    </row>
    <row r="12" spans="1:4" ht="15">
      <c r="A12" s="420" t="s">
        <v>1045</v>
      </c>
      <c r="B12" s="420" t="s">
        <v>1046</v>
      </c>
      <c r="C12" s="299">
        <v>28000</v>
      </c>
      <c r="D12" s="300"/>
    </row>
    <row r="13" spans="1:4" ht="15">
      <c r="A13" s="420" t="s">
        <v>1047</v>
      </c>
      <c r="B13" s="420" t="s">
        <v>1048</v>
      </c>
      <c r="C13" s="299">
        <v>14513.92</v>
      </c>
      <c r="D13" s="300"/>
    </row>
    <row r="14" spans="1:4" ht="15">
      <c r="A14" s="420" t="s">
        <v>1049</v>
      </c>
      <c r="B14" s="420" t="s">
        <v>1050</v>
      </c>
      <c r="C14" s="299">
        <v>147626.24</v>
      </c>
      <c r="D14" s="300"/>
    </row>
    <row r="15" spans="1:4" ht="15">
      <c r="A15" s="420" t="s">
        <v>1051</v>
      </c>
      <c r="B15" s="420" t="s">
        <v>1052</v>
      </c>
      <c r="C15" s="299">
        <v>18000</v>
      </c>
      <c r="D15" s="300"/>
    </row>
    <row r="16" spans="1:4" ht="15">
      <c r="A16" s="420" t="s">
        <v>1053</v>
      </c>
      <c r="B16" s="420" t="s">
        <v>1054</v>
      </c>
      <c r="C16" s="299">
        <v>87200</v>
      </c>
      <c r="D16" s="300"/>
    </row>
    <row r="17" spans="1:4" ht="15">
      <c r="A17" s="420" t="s">
        <v>1055</v>
      </c>
      <c r="B17" s="420" t="s">
        <v>1056</v>
      </c>
      <c r="C17" s="299">
        <v>24360</v>
      </c>
      <c r="D17" s="300"/>
    </row>
    <row r="18" spans="1:4" ht="15">
      <c r="A18" s="420" t="s">
        <v>1057</v>
      </c>
      <c r="B18" s="420" t="s">
        <v>1058</v>
      </c>
      <c r="C18" s="299">
        <v>438247.1</v>
      </c>
      <c r="D18" s="300"/>
    </row>
    <row r="19" spans="1:4" ht="15">
      <c r="A19" s="241"/>
      <c r="B19" s="241" t="s">
        <v>328</v>
      </c>
      <c r="C19" s="223">
        <f>SUM(C8:C18)</f>
        <v>841307.26</v>
      </c>
      <c r="D19" s="298"/>
    </row>
    <row r="22" spans="1:4" ht="15">
      <c r="A22" s="297" t="s">
        <v>327</v>
      </c>
      <c r="B22" s="306"/>
      <c r="C22" s="305"/>
      <c r="D22" s="304" t="s">
        <v>326</v>
      </c>
    </row>
    <row r="23" spans="1:4" ht="15">
      <c r="A23" s="302"/>
      <c r="B23" s="302"/>
      <c r="C23" s="303"/>
      <c r="D23" s="302"/>
    </row>
    <row r="24" spans="1:4" ht="15">
      <c r="A24" s="218" t="s">
        <v>45</v>
      </c>
      <c r="B24" s="217" t="s">
        <v>46</v>
      </c>
      <c r="C24" s="215" t="s">
        <v>241</v>
      </c>
      <c r="D24" s="301" t="s">
        <v>259</v>
      </c>
    </row>
    <row r="25" spans="1:4" ht="15">
      <c r="A25" s="273"/>
      <c r="B25" s="408" t="s">
        <v>461</v>
      </c>
      <c r="C25" s="221"/>
      <c r="D25" s="300"/>
    </row>
    <row r="26" spans="1:4" ht="15">
      <c r="A26" s="241"/>
      <c r="B26" s="241" t="s">
        <v>325</v>
      </c>
      <c r="C26" s="223">
        <f>SUM(C25:C25)</f>
        <v>0</v>
      </c>
      <c r="D26" s="298"/>
    </row>
  </sheetData>
  <dataValidations count="4">
    <dataValidation allowBlank="1" showInputMessage="1" showErrorMessage="1" prompt="Saldo final de la Información Financiera Trimestral que se presenta (trimestral: 1er, 2do, 3ro. o 4to.)." sqref="C7 C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aracterísticas cualitativas significativas que les impacten financieramente." sqref="D7 D2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SheetLayoutView="11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8" t="s">
        <v>142</v>
      </c>
      <c r="B2" s="459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233</v>
      </c>
      <c r="B4" s="94"/>
      <c r="C4" s="94"/>
      <c r="D4" s="95"/>
    </row>
    <row r="5" spans="1:4" ht="14.1" customHeight="1">
      <c r="A5" s="139" t="s">
        <v>143</v>
      </c>
      <c r="B5" s="12"/>
      <c r="C5" s="12"/>
      <c r="D5" s="96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97"/>
      <c r="D7" s="98"/>
    </row>
    <row r="8" spans="1:4" ht="15">
      <c r="A8" s="88"/>
      <c r="B8" s="88"/>
      <c r="C8" s="88"/>
      <c r="D8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41"/>
  <sheetViews>
    <sheetView zoomScaleSheetLayoutView="100" workbookViewId="0" topLeftCell="A1">
      <selection activeCell="A1" sqref="A1:XFD1048576"/>
    </sheetView>
  </sheetViews>
  <sheetFormatPr defaultColWidth="13.7109375" defaultRowHeight="27.75" customHeight="1"/>
  <cols>
    <col min="1" max="1" width="21.7109375" style="89" customWidth="1"/>
    <col min="2" max="2" width="33.57421875" style="89" bestFit="1" customWidth="1"/>
    <col min="3" max="4" width="11.7109375" style="7" bestFit="1" customWidth="1"/>
    <col min="5" max="6" width="8.8515625" style="7" bestFit="1" customWidth="1"/>
    <col min="7" max="7" width="8.57421875" style="7" bestFit="1" customWidth="1"/>
    <col min="8" max="8" width="17.7109375" style="89" customWidth="1"/>
    <col min="9" max="16384" width="13.7109375" style="89" customWidth="1"/>
  </cols>
  <sheetData>
    <row r="1" spans="1:8" ht="27.75" customHeight="1">
      <c r="A1" s="3" t="s">
        <v>43</v>
      </c>
      <c r="B1" s="3"/>
      <c r="C1" s="237"/>
      <c r="D1" s="237"/>
      <c r="E1" s="237"/>
      <c r="F1" s="237"/>
      <c r="G1" s="237"/>
      <c r="H1" s="5"/>
    </row>
    <row r="2" spans="1:8" ht="27.75" customHeight="1">
      <c r="A2" s="3" t="s">
        <v>138</v>
      </c>
      <c r="B2" s="3"/>
      <c r="C2" s="237"/>
      <c r="D2" s="237"/>
      <c r="E2" s="237"/>
      <c r="F2" s="237"/>
      <c r="G2" s="237"/>
      <c r="H2" s="7"/>
    </row>
    <row r="3" ht="27.75" customHeight="1">
      <c r="H3" s="7"/>
    </row>
    <row r="4" ht="27.75" customHeight="1">
      <c r="H4" s="7"/>
    </row>
    <row r="5" spans="1:8" ht="27.75" customHeight="1">
      <c r="A5" s="207" t="s">
        <v>334</v>
      </c>
      <c r="B5" s="189"/>
      <c r="C5" s="23"/>
      <c r="D5" s="23"/>
      <c r="E5" s="23"/>
      <c r="F5" s="23"/>
      <c r="G5" s="23"/>
      <c r="H5" s="310" t="s">
        <v>331</v>
      </c>
    </row>
    <row r="6" ht="27.75" customHeight="1">
      <c r="A6" s="274"/>
    </row>
    <row r="7" spans="1:8" ht="27.75" customHeight="1">
      <c r="A7" s="218" t="s">
        <v>45</v>
      </c>
      <c r="B7" s="217" t="s">
        <v>46</v>
      </c>
      <c r="C7" s="215" t="s">
        <v>241</v>
      </c>
      <c r="D7" s="254" t="s">
        <v>263</v>
      </c>
      <c r="E7" s="254" t="s">
        <v>262</v>
      </c>
      <c r="F7" s="254" t="s">
        <v>261</v>
      </c>
      <c r="G7" s="253" t="s">
        <v>260</v>
      </c>
      <c r="H7" s="217" t="s">
        <v>259</v>
      </c>
    </row>
    <row r="8" spans="1:8" ht="27.75" customHeight="1">
      <c r="A8" s="420" t="s">
        <v>1059</v>
      </c>
      <c r="B8" s="420" t="s">
        <v>1060</v>
      </c>
      <c r="C8" s="212">
        <v>28004718</v>
      </c>
      <c r="D8" s="212">
        <f>+C8</f>
        <v>28004718</v>
      </c>
      <c r="E8" s="212"/>
      <c r="F8" s="212"/>
      <c r="G8" s="212"/>
      <c r="H8" s="309"/>
    </row>
    <row r="9" spans="1:8" ht="27.75" customHeight="1">
      <c r="A9" s="420" t="s">
        <v>1061</v>
      </c>
      <c r="B9" s="420" t="s">
        <v>1062</v>
      </c>
      <c r="C9" s="212">
        <v>1714086.89</v>
      </c>
      <c r="D9" s="212">
        <f aca="true" t="shared" si="0" ref="D9:D72">+C9</f>
        <v>1714086.89</v>
      </c>
      <c r="E9" s="212"/>
      <c r="F9" s="212"/>
      <c r="G9" s="212"/>
      <c r="H9" s="309"/>
    </row>
    <row r="10" spans="1:8" ht="27.75" customHeight="1">
      <c r="A10" s="213" t="s">
        <v>1063</v>
      </c>
      <c r="B10" s="213" t="s">
        <v>1064</v>
      </c>
      <c r="C10" s="212">
        <v>15445.4</v>
      </c>
      <c r="D10" s="212">
        <f t="shared" si="0"/>
        <v>15445.4</v>
      </c>
      <c r="E10" s="212"/>
      <c r="F10" s="212"/>
      <c r="G10" s="212"/>
      <c r="H10" s="309"/>
    </row>
    <row r="11" spans="1:8" ht="27.75" customHeight="1">
      <c r="A11" s="213" t="s">
        <v>1065</v>
      </c>
      <c r="B11" s="213" t="s">
        <v>1066</v>
      </c>
      <c r="C11" s="212">
        <v>201972.15</v>
      </c>
      <c r="D11" s="212">
        <f t="shared" si="0"/>
        <v>201972.15</v>
      </c>
      <c r="E11" s="212"/>
      <c r="F11" s="212"/>
      <c r="G11" s="212"/>
      <c r="H11" s="309"/>
    </row>
    <row r="12" spans="1:8" ht="27.75" customHeight="1">
      <c r="A12" s="213" t="s">
        <v>1067</v>
      </c>
      <c r="B12" s="213" t="s">
        <v>1068</v>
      </c>
      <c r="C12" s="212">
        <v>10537.99</v>
      </c>
      <c r="D12" s="212">
        <f t="shared" si="0"/>
        <v>10537.99</v>
      </c>
      <c r="E12" s="212"/>
      <c r="F12" s="212"/>
      <c r="G12" s="212"/>
      <c r="H12" s="309"/>
    </row>
    <row r="13" spans="1:8" ht="27.75" customHeight="1">
      <c r="A13" s="213" t="s">
        <v>1069</v>
      </c>
      <c r="B13" s="213" t="s">
        <v>1070</v>
      </c>
      <c r="C13" s="212">
        <v>11600</v>
      </c>
      <c r="D13" s="212">
        <f t="shared" si="0"/>
        <v>11600</v>
      </c>
      <c r="E13" s="212"/>
      <c r="F13" s="212"/>
      <c r="G13" s="212"/>
      <c r="H13" s="309"/>
    </row>
    <row r="14" spans="1:8" ht="27.75" customHeight="1">
      <c r="A14" s="213" t="s">
        <v>1071</v>
      </c>
      <c r="B14" s="213" t="s">
        <v>1072</v>
      </c>
      <c r="C14" s="212">
        <v>11600</v>
      </c>
      <c r="D14" s="212">
        <f t="shared" si="0"/>
        <v>11600</v>
      </c>
      <c r="E14" s="212"/>
      <c r="F14" s="212"/>
      <c r="G14" s="212"/>
      <c r="H14" s="309"/>
    </row>
    <row r="15" spans="1:8" ht="27.75" customHeight="1">
      <c r="A15" s="213" t="s">
        <v>1073</v>
      </c>
      <c r="B15" s="213" t="s">
        <v>1074</v>
      </c>
      <c r="C15" s="212">
        <v>11600</v>
      </c>
      <c r="D15" s="212">
        <f t="shared" si="0"/>
        <v>11600</v>
      </c>
      <c r="E15" s="212"/>
      <c r="F15" s="212"/>
      <c r="G15" s="212"/>
      <c r="H15" s="309"/>
    </row>
    <row r="16" spans="1:8" ht="27.75" customHeight="1">
      <c r="A16" s="213" t="s">
        <v>1075</v>
      </c>
      <c r="B16" s="213" t="s">
        <v>1076</v>
      </c>
      <c r="C16" s="212">
        <v>15607.8</v>
      </c>
      <c r="D16" s="212">
        <f t="shared" si="0"/>
        <v>15607.8</v>
      </c>
      <c r="E16" s="212"/>
      <c r="F16" s="212"/>
      <c r="G16" s="212"/>
      <c r="H16" s="309"/>
    </row>
    <row r="17" spans="1:8" ht="27.75" customHeight="1">
      <c r="A17" s="213" t="s">
        <v>1077</v>
      </c>
      <c r="B17" s="213" t="s">
        <v>1078</v>
      </c>
      <c r="C17" s="212">
        <v>307200</v>
      </c>
      <c r="D17" s="212">
        <f t="shared" si="0"/>
        <v>307200</v>
      </c>
      <c r="E17" s="212"/>
      <c r="F17" s="212"/>
      <c r="G17" s="212"/>
      <c r="H17" s="309"/>
    </row>
    <row r="18" spans="1:8" ht="27.75" customHeight="1">
      <c r="A18" s="213" t="s">
        <v>1079</v>
      </c>
      <c r="B18" s="213" t="s">
        <v>1080</v>
      </c>
      <c r="C18" s="212">
        <v>7623.29</v>
      </c>
      <c r="D18" s="212">
        <f t="shared" si="0"/>
        <v>7623.29</v>
      </c>
      <c r="E18" s="212"/>
      <c r="F18" s="212"/>
      <c r="G18" s="212"/>
      <c r="H18" s="309"/>
    </row>
    <row r="19" spans="1:8" ht="27.75" customHeight="1">
      <c r="A19" s="213" t="s">
        <v>1081</v>
      </c>
      <c r="B19" s="213" t="s">
        <v>1082</v>
      </c>
      <c r="C19" s="212">
        <v>2463.84</v>
      </c>
      <c r="D19" s="212">
        <f t="shared" si="0"/>
        <v>2463.84</v>
      </c>
      <c r="E19" s="212"/>
      <c r="F19" s="212"/>
      <c r="G19" s="212"/>
      <c r="H19" s="309"/>
    </row>
    <row r="20" spans="1:8" ht="27.75" customHeight="1">
      <c r="A20" s="213" t="s">
        <v>1083</v>
      </c>
      <c r="B20" s="213" t="s">
        <v>1084</v>
      </c>
      <c r="C20" s="212">
        <v>423300</v>
      </c>
      <c r="D20" s="212">
        <f t="shared" si="0"/>
        <v>423300</v>
      </c>
      <c r="E20" s="212"/>
      <c r="F20" s="212"/>
      <c r="G20" s="212"/>
      <c r="H20" s="309"/>
    </row>
    <row r="21" spans="1:8" ht="27.75" customHeight="1">
      <c r="A21" s="213" t="s">
        <v>1085</v>
      </c>
      <c r="B21" s="213" t="s">
        <v>1086</v>
      </c>
      <c r="C21" s="212">
        <v>10325127.92</v>
      </c>
      <c r="D21" s="212">
        <f t="shared" si="0"/>
        <v>10325127.92</v>
      </c>
      <c r="E21" s="212"/>
      <c r="F21" s="212"/>
      <c r="G21" s="212"/>
      <c r="H21" s="309"/>
    </row>
    <row r="22" spans="1:8" ht="27.75" customHeight="1">
      <c r="A22" s="213" t="s">
        <v>1087</v>
      </c>
      <c r="B22" s="213" t="s">
        <v>1088</v>
      </c>
      <c r="C22" s="212">
        <v>3770000</v>
      </c>
      <c r="D22" s="212">
        <f t="shared" si="0"/>
        <v>3770000</v>
      </c>
      <c r="E22" s="212"/>
      <c r="F22" s="212"/>
      <c r="G22" s="212"/>
      <c r="H22" s="309"/>
    </row>
    <row r="23" spans="1:8" ht="27.75" customHeight="1">
      <c r="A23" s="213" t="s">
        <v>1089</v>
      </c>
      <c r="B23" s="213" t="s">
        <v>1090</v>
      </c>
      <c r="C23" s="212">
        <v>7910.45</v>
      </c>
      <c r="D23" s="212">
        <f t="shared" si="0"/>
        <v>7910.45</v>
      </c>
      <c r="E23" s="212"/>
      <c r="F23" s="212"/>
      <c r="G23" s="212"/>
      <c r="H23" s="309"/>
    </row>
    <row r="24" spans="1:8" ht="27.75" customHeight="1">
      <c r="A24" s="213" t="s">
        <v>1091</v>
      </c>
      <c r="B24" s="213" t="s">
        <v>1092</v>
      </c>
      <c r="C24" s="212">
        <v>5678.2</v>
      </c>
      <c r="D24" s="212">
        <f t="shared" si="0"/>
        <v>5678.2</v>
      </c>
      <c r="E24" s="212"/>
      <c r="F24" s="212"/>
      <c r="G24" s="212"/>
      <c r="H24" s="309"/>
    </row>
    <row r="25" spans="1:8" ht="27.75" customHeight="1">
      <c r="A25" s="213" t="s">
        <v>1093</v>
      </c>
      <c r="B25" s="213" t="s">
        <v>1094</v>
      </c>
      <c r="C25" s="212">
        <v>997.6</v>
      </c>
      <c r="D25" s="212">
        <f t="shared" si="0"/>
        <v>997.6</v>
      </c>
      <c r="E25" s="212"/>
      <c r="F25" s="212"/>
      <c r="G25" s="212"/>
      <c r="H25" s="309"/>
    </row>
    <row r="26" spans="1:8" ht="27.75" customHeight="1">
      <c r="A26" s="213" t="s">
        <v>1095</v>
      </c>
      <c r="B26" s="213" t="s">
        <v>1096</v>
      </c>
      <c r="C26" s="212">
        <v>495993.96</v>
      </c>
      <c r="D26" s="212">
        <f t="shared" si="0"/>
        <v>495993.96</v>
      </c>
      <c r="E26" s="212"/>
      <c r="F26" s="212"/>
      <c r="G26" s="212"/>
      <c r="H26" s="309"/>
    </row>
    <row r="27" spans="1:8" ht="27.75" customHeight="1">
      <c r="A27" s="213" t="s">
        <v>1097</v>
      </c>
      <c r="B27" s="213" t="s">
        <v>1098</v>
      </c>
      <c r="C27" s="212">
        <v>48372</v>
      </c>
      <c r="D27" s="212">
        <f t="shared" si="0"/>
        <v>48372</v>
      </c>
      <c r="E27" s="212"/>
      <c r="F27" s="212"/>
      <c r="G27" s="212"/>
      <c r="H27" s="309"/>
    </row>
    <row r="28" spans="1:8" ht="27.75" customHeight="1">
      <c r="A28" s="213" t="s">
        <v>1099</v>
      </c>
      <c r="B28" s="213" t="s">
        <v>1100</v>
      </c>
      <c r="C28" s="212">
        <v>15258314.16</v>
      </c>
      <c r="D28" s="212">
        <f t="shared" si="0"/>
        <v>15258314.16</v>
      </c>
      <c r="E28" s="212"/>
      <c r="F28" s="212"/>
      <c r="G28" s="212"/>
      <c r="H28" s="309"/>
    </row>
    <row r="29" spans="1:8" ht="27.75" customHeight="1">
      <c r="A29" s="213" t="s">
        <v>1101</v>
      </c>
      <c r="B29" s="213" t="s">
        <v>1102</v>
      </c>
      <c r="C29" s="212">
        <v>129000</v>
      </c>
      <c r="D29" s="212">
        <f t="shared" si="0"/>
        <v>129000</v>
      </c>
      <c r="E29" s="212"/>
      <c r="F29" s="212"/>
      <c r="G29" s="212"/>
      <c r="H29" s="309"/>
    </row>
    <row r="30" spans="1:8" ht="27.75" customHeight="1">
      <c r="A30" s="213" t="s">
        <v>1103</v>
      </c>
      <c r="B30" s="213" t="s">
        <v>1104</v>
      </c>
      <c r="C30" s="212">
        <v>20090.54</v>
      </c>
      <c r="D30" s="212">
        <f t="shared" si="0"/>
        <v>20090.54</v>
      </c>
      <c r="E30" s="212"/>
      <c r="F30" s="212"/>
      <c r="G30" s="212"/>
      <c r="H30" s="309"/>
    </row>
    <row r="31" spans="1:8" ht="27.75" customHeight="1">
      <c r="A31" s="213" t="s">
        <v>1105</v>
      </c>
      <c r="B31" s="213" t="s">
        <v>1106</v>
      </c>
      <c r="C31" s="212">
        <v>20664.94</v>
      </c>
      <c r="D31" s="212">
        <f t="shared" si="0"/>
        <v>20664.94</v>
      </c>
      <c r="E31" s="212"/>
      <c r="F31" s="212"/>
      <c r="G31" s="212"/>
      <c r="H31" s="309"/>
    </row>
    <row r="32" spans="1:8" ht="27.75" customHeight="1">
      <c r="A32" s="213" t="s">
        <v>1107</v>
      </c>
      <c r="B32" s="213" t="s">
        <v>1108</v>
      </c>
      <c r="C32" s="212">
        <v>131845.6</v>
      </c>
      <c r="D32" s="212">
        <f t="shared" si="0"/>
        <v>131845.6</v>
      </c>
      <c r="E32" s="212"/>
      <c r="F32" s="212"/>
      <c r="G32" s="212"/>
      <c r="H32" s="309"/>
    </row>
    <row r="33" spans="1:8" ht="27.75" customHeight="1">
      <c r="A33" s="213" t="s">
        <v>1109</v>
      </c>
      <c r="B33" s="213" t="s">
        <v>1110</v>
      </c>
      <c r="C33" s="212">
        <v>22994.13</v>
      </c>
      <c r="D33" s="212">
        <f t="shared" si="0"/>
        <v>22994.13</v>
      </c>
      <c r="E33" s="212"/>
      <c r="F33" s="212"/>
      <c r="G33" s="212"/>
      <c r="H33" s="309"/>
    </row>
    <row r="34" spans="1:8" ht="27.75" customHeight="1">
      <c r="A34" s="213" t="s">
        <v>1111</v>
      </c>
      <c r="B34" s="213" t="s">
        <v>1112</v>
      </c>
      <c r="C34" s="212">
        <v>326620.49</v>
      </c>
      <c r="D34" s="212">
        <f t="shared" si="0"/>
        <v>326620.49</v>
      </c>
      <c r="E34" s="212"/>
      <c r="F34" s="212"/>
      <c r="G34" s="212"/>
      <c r="H34" s="309"/>
    </row>
    <row r="35" spans="1:8" ht="27.75" customHeight="1">
      <c r="A35" s="213" t="s">
        <v>1113</v>
      </c>
      <c r="B35" s="213" t="s">
        <v>1114</v>
      </c>
      <c r="C35" s="212">
        <v>2887004.99</v>
      </c>
      <c r="D35" s="212">
        <f t="shared" si="0"/>
        <v>2887004.99</v>
      </c>
      <c r="E35" s="212"/>
      <c r="F35" s="212"/>
      <c r="G35" s="212"/>
      <c r="H35" s="309"/>
    </row>
    <row r="36" spans="1:8" ht="27.75" customHeight="1">
      <c r="A36" s="213" t="s">
        <v>1115</v>
      </c>
      <c r="B36" s="213" t="s">
        <v>1116</v>
      </c>
      <c r="C36" s="212">
        <v>9513.39</v>
      </c>
      <c r="D36" s="212">
        <f t="shared" si="0"/>
        <v>9513.39</v>
      </c>
      <c r="E36" s="212"/>
      <c r="F36" s="212"/>
      <c r="G36" s="212"/>
      <c r="H36" s="309"/>
    </row>
    <row r="37" spans="1:8" ht="27.75" customHeight="1">
      <c r="A37" s="213" t="s">
        <v>1117</v>
      </c>
      <c r="B37" s="213" t="s">
        <v>1118</v>
      </c>
      <c r="C37" s="212">
        <v>25958.5</v>
      </c>
      <c r="D37" s="212">
        <f t="shared" si="0"/>
        <v>25958.5</v>
      </c>
      <c r="E37" s="212"/>
      <c r="F37" s="212"/>
      <c r="G37" s="212"/>
      <c r="H37" s="309"/>
    </row>
    <row r="38" spans="1:8" ht="27.75" customHeight="1">
      <c r="A38" s="213" t="s">
        <v>1119</v>
      </c>
      <c r="B38" s="213" t="s">
        <v>1120</v>
      </c>
      <c r="C38" s="212">
        <v>266173.6</v>
      </c>
      <c r="D38" s="212">
        <f t="shared" si="0"/>
        <v>266173.6</v>
      </c>
      <c r="E38" s="212"/>
      <c r="F38" s="212"/>
      <c r="G38" s="212"/>
      <c r="H38" s="309"/>
    </row>
    <row r="39" spans="1:8" ht="27.75" customHeight="1">
      <c r="A39" s="213" t="s">
        <v>1121</v>
      </c>
      <c r="B39" s="213" t="s">
        <v>1122</v>
      </c>
      <c r="C39" s="212">
        <v>1144.92</v>
      </c>
      <c r="D39" s="212">
        <f t="shared" si="0"/>
        <v>1144.92</v>
      </c>
      <c r="E39" s="212"/>
      <c r="F39" s="212"/>
      <c r="G39" s="212"/>
      <c r="H39" s="309"/>
    </row>
    <row r="40" spans="1:8" ht="27.75" customHeight="1">
      <c r="A40" s="213" t="s">
        <v>1123</v>
      </c>
      <c r="B40" s="213" t="s">
        <v>1124</v>
      </c>
      <c r="C40" s="212">
        <v>335183.16</v>
      </c>
      <c r="D40" s="212">
        <f t="shared" si="0"/>
        <v>335183.16</v>
      </c>
      <c r="E40" s="212"/>
      <c r="F40" s="212"/>
      <c r="G40" s="212"/>
      <c r="H40" s="309"/>
    </row>
    <row r="41" spans="1:8" ht="27.75" customHeight="1">
      <c r="A41" s="213" t="s">
        <v>1125</v>
      </c>
      <c r="B41" s="213" t="s">
        <v>1126</v>
      </c>
      <c r="C41" s="212">
        <v>21460</v>
      </c>
      <c r="D41" s="212">
        <f t="shared" si="0"/>
        <v>21460</v>
      </c>
      <c r="E41" s="212"/>
      <c r="F41" s="212"/>
      <c r="G41" s="212"/>
      <c r="H41" s="309"/>
    </row>
    <row r="42" spans="1:8" ht="27.75" customHeight="1">
      <c r="A42" s="213" t="s">
        <v>1127</v>
      </c>
      <c r="B42" s="213" t="s">
        <v>1128</v>
      </c>
      <c r="C42" s="212">
        <v>74477.8</v>
      </c>
      <c r="D42" s="212">
        <f t="shared" si="0"/>
        <v>74477.8</v>
      </c>
      <c r="E42" s="212"/>
      <c r="F42" s="212"/>
      <c r="G42" s="212"/>
      <c r="H42" s="309"/>
    </row>
    <row r="43" spans="1:8" ht="27.75" customHeight="1">
      <c r="A43" s="213" t="s">
        <v>1129</v>
      </c>
      <c r="B43" s="213" t="s">
        <v>1130</v>
      </c>
      <c r="C43" s="212">
        <v>137454.47</v>
      </c>
      <c r="D43" s="212">
        <f t="shared" si="0"/>
        <v>137454.47</v>
      </c>
      <c r="E43" s="212"/>
      <c r="F43" s="212"/>
      <c r="G43" s="212"/>
      <c r="H43" s="309"/>
    </row>
    <row r="44" spans="1:8" ht="27.75" customHeight="1">
      <c r="A44" s="213" t="s">
        <v>1131</v>
      </c>
      <c r="B44" s="213" t="s">
        <v>1132</v>
      </c>
      <c r="C44" s="212">
        <v>226798.56</v>
      </c>
      <c r="D44" s="212">
        <f t="shared" si="0"/>
        <v>226798.56</v>
      </c>
      <c r="E44" s="212"/>
      <c r="F44" s="212"/>
      <c r="G44" s="212"/>
      <c r="H44" s="309"/>
    </row>
    <row r="45" spans="1:8" ht="27.75" customHeight="1">
      <c r="A45" s="213" t="s">
        <v>1133</v>
      </c>
      <c r="B45" s="213" t="s">
        <v>1134</v>
      </c>
      <c r="C45" s="212">
        <v>303281.68</v>
      </c>
      <c r="D45" s="212">
        <f t="shared" si="0"/>
        <v>303281.68</v>
      </c>
      <c r="E45" s="212"/>
      <c r="F45" s="212"/>
      <c r="G45" s="212"/>
      <c r="H45" s="309"/>
    </row>
    <row r="46" spans="1:8" ht="27.75" customHeight="1">
      <c r="A46" s="213" t="s">
        <v>1135</v>
      </c>
      <c r="B46" s="213" t="s">
        <v>1136</v>
      </c>
      <c r="C46" s="212">
        <v>22968</v>
      </c>
      <c r="D46" s="212">
        <f t="shared" si="0"/>
        <v>22968</v>
      </c>
      <c r="E46" s="212"/>
      <c r="F46" s="212"/>
      <c r="G46" s="212"/>
      <c r="H46" s="309"/>
    </row>
    <row r="47" spans="1:8" ht="27.75" customHeight="1">
      <c r="A47" s="213" t="s">
        <v>1137</v>
      </c>
      <c r="B47" s="213" t="s">
        <v>1138</v>
      </c>
      <c r="C47" s="212">
        <v>11600</v>
      </c>
      <c r="D47" s="212">
        <f t="shared" si="0"/>
        <v>11600</v>
      </c>
      <c r="E47" s="212"/>
      <c r="F47" s="212"/>
      <c r="G47" s="212"/>
      <c r="H47" s="309"/>
    </row>
    <row r="48" spans="1:8" ht="27.75" customHeight="1">
      <c r="A48" s="213" t="s">
        <v>1139</v>
      </c>
      <c r="B48" s="213" t="s">
        <v>1140</v>
      </c>
      <c r="C48" s="212">
        <v>14450.07</v>
      </c>
      <c r="D48" s="212">
        <f t="shared" si="0"/>
        <v>14450.07</v>
      </c>
      <c r="E48" s="212"/>
      <c r="F48" s="212"/>
      <c r="G48" s="212"/>
      <c r="H48" s="309"/>
    </row>
    <row r="49" spans="1:8" ht="27.75" customHeight="1">
      <c r="A49" s="213" t="s">
        <v>1141</v>
      </c>
      <c r="B49" s="213" t="s">
        <v>1142</v>
      </c>
      <c r="C49" s="212">
        <v>10638.72</v>
      </c>
      <c r="D49" s="212">
        <f t="shared" si="0"/>
        <v>10638.72</v>
      </c>
      <c r="E49" s="212"/>
      <c r="F49" s="212"/>
      <c r="G49" s="212"/>
      <c r="H49" s="309"/>
    </row>
    <row r="50" spans="1:8" ht="27.75" customHeight="1">
      <c r="A50" s="213" t="s">
        <v>1143</v>
      </c>
      <c r="B50" s="213" t="s">
        <v>1144</v>
      </c>
      <c r="C50" s="212">
        <v>11600</v>
      </c>
      <c r="D50" s="212">
        <f t="shared" si="0"/>
        <v>11600</v>
      </c>
      <c r="E50" s="212"/>
      <c r="F50" s="212"/>
      <c r="G50" s="212"/>
      <c r="H50" s="309"/>
    </row>
    <row r="51" spans="1:8" ht="27.75" customHeight="1">
      <c r="A51" s="213" t="s">
        <v>1145</v>
      </c>
      <c r="B51" s="213" t="s">
        <v>1146</v>
      </c>
      <c r="C51" s="212">
        <v>11600</v>
      </c>
      <c r="D51" s="212">
        <f t="shared" si="0"/>
        <v>11600</v>
      </c>
      <c r="E51" s="212"/>
      <c r="F51" s="212"/>
      <c r="G51" s="212"/>
      <c r="H51" s="309"/>
    </row>
    <row r="52" spans="1:8" ht="27.75" customHeight="1">
      <c r="A52" s="213" t="s">
        <v>1147</v>
      </c>
      <c r="B52" s="213" t="s">
        <v>1148</v>
      </c>
      <c r="C52" s="212">
        <v>4872</v>
      </c>
      <c r="D52" s="212">
        <f t="shared" si="0"/>
        <v>4872</v>
      </c>
      <c r="E52" s="212"/>
      <c r="F52" s="212"/>
      <c r="G52" s="212"/>
      <c r="H52" s="309"/>
    </row>
    <row r="53" spans="1:8" ht="27.75" customHeight="1">
      <c r="A53" s="213" t="s">
        <v>1149</v>
      </c>
      <c r="B53" s="213" t="s">
        <v>1150</v>
      </c>
      <c r="C53" s="212">
        <v>703714</v>
      </c>
      <c r="D53" s="212">
        <f t="shared" si="0"/>
        <v>703714</v>
      </c>
      <c r="E53" s="212"/>
      <c r="F53" s="212"/>
      <c r="G53" s="212"/>
      <c r="H53" s="309"/>
    </row>
    <row r="54" spans="1:8" ht="27.75" customHeight="1">
      <c r="A54" s="213" t="s">
        <v>1151</v>
      </c>
      <c r="B54" s="213" t="s">
        <v>1152</v>
      </c>
      <c r="C54" s="212">
        <v>4243.35</v>
      </c>
      <c r="D54" s="212">
        <f t="shared" si="0"/>
        <v>4243.35</v>
      </c>
      <c r="E54" s="212"/>
      <c r="F54" s="212"/>
      <c r="G54" s="212"/>
      <c r="H54" s="309"/>
    </row>
    <row r="55" spans="1:8" ht="27.75" customHeight="1">
      <c r="A55" s="213" t="s">
        <v>1153</v>
      </c>
      <c r="B55" s="213" t="s">
        <v>1154</v>
      </c>
      <c r="C55" s="212">
        <v>81127.88</v>
      </c>
      <c r="D55" s="212">
        <f t="shared" si="0"/>
        <v>81127.88</v>
      </c>
      <c r="E55" s="212"/>
      <c r="F55" s="212"/>
      <c r="G55" s="212"/>
      <c r="H55" s="309"/>
    </row>
    <row r="56" spans="1:8" ht="27.75" customHeight="1">
      <c r="A56" s="213" t="s">
        <v>1155</v>
      </c>
      <c r="B56" s="213" t="s">
        <v>1156</v>
      </c>
      <c r="C56" s="212">
        <v>100000</v>
      </c>
      <c r="D56" s="212">
        <f t="shared" si="0"/>
        <v>100000</v>
      </c>
      <c r="E56" s="212"/>
      <c r="F56" s="212"/>
      <c r="G56" s="212"/>
      <c r="H56" s="309"/>
    </row>
    <row r="57" spans="1:8" ht="27.75" customHeight="1">
      <c r="A57" s="213" t="s">
        <v>1157</v>
      </c>
      <c r="B57" s="213" t="s">
        <v>1158</v>
      </c>
      <c r="C57" s="212">
        <v>13489.74</v>
      </c>
      <c r="D57" s="212">
        <f t="shared" si="0"/>
        <v>13489.74</v>
      </c>
      <c r="E57" s="212"/>
      <c r="F57" s="212"/>
      <c r="G57" s="212"/>
      <c r="H57" s="309"/>
    </row>
    <row r="58" spans="1:8" ht="27.75" customHeight="1">
      <c r="A58" s="213" t="s">
        <v>1159</v>
      </c>
      <c r="B58" s="213" t="s">
        <v>1160</v>
      </c>
      <c r="C58" s="212">
        <v>16274.08</v>
      </c>
      <c r="D58" s="212">
        <f t="shared" si="0"/>
        <v>16274.08</v>
      </c>
      <c r="E58" s="212"/>
      <c r="F58" s="212"/>
      <c r="G58" s="212"/>
      <c r="H58" s="309"/>
    </row>
    <row r="59" spans="1:8" ht="27.75" customHeight="1">
      <c r="A59" s="213" t="s">
        <v>1161</v>
      </c>
      <c r="B59" s="213" t="s">
        <v>1162</v>
      </c>
      <c r="C59" s="212">
        <v>8146.68</v>
      </c>
      <c r="D59" s="212">
        <f t="shared" si="0"/>
        <v>8146.68</v>
      </c>
      <c r="E59" s="212"/>
      <c r="F59" s="212"/>
      <c r="G59" s="212"/>
      <c r="H59" s="309"/>
    </row>
    <row r="60" spans="1:8" ht="27.75" customHeight="1">
      <c r="A60" s="213" t="s">
        <v>1163</v>
      </c>
      <c r="B60" s="213" t="s">
        <v>1164</v>
      </c>
      <c r="C60" s="212">
        <v>2234.95</v>
      </c>
      <c r="D60" s="212">
        <f t="shared" si="0"/>
        <v>2234.95</v>
      </c>
      <c r="E60" s="212"/>
      <c r="F60" s="212"/>
      <c r="G60" s="212"/>
      <c r="H60" s="309"/>
    </row>
    <row r="61" spans="1:8" ht="27.75" customHeight="1">
      <c r="A61" s="213" t="s">
        <v>1165</v>
      </c>
      <c r="B61" s="213" t="s">
        <v>1166</v>
      </c>
      <c r="C61" s="212">
        <v>8628.08</v>
      </c>
      <c r="D61" s="212">
        <f t="shared" si="0"/>
        <v>8628.08</v>
      </c>
      <c r="E61" s="212"/>
      <c r="F61" s="212"/>
      <c r="G61" s="212"/>
      <c r="H61" s="309"/>
    </row>
    <row r="62" spans="1:8" ht="27.75" customHeight="1">
      <c r="A62" s="213" t="s">
        <v>1167</v>
      </c>
      <c r="B62" s="213" t="s">
        <v>1168</v>
      </c>
      <c r="C62" s="212">
        <v>117322.4</v>
      </c>
      <c r="D62" s="212">
        <f t="shared" si="0"/>
        <v>117322.4</v>
      </c>
      <c r="E62" s="212"/>
      <c r="F62" s="212"/>
      <c r="G62" s="212"/>
      <c r="H62" s="309"/>
    </row>
    <row r="63" spans="1:8" ht="27.75" customHeight="1">
      <c r="A63" s="213" t="s">
        <v>1169</v>
      </c>
      <c r="B63" s="213" t="s">
        <v>1170</v>
      </c>
      <c r="C63" s="212">
        <v>96999.98</v>
      </c>
      <c r="D63" s="212">
        <f t="shared" si="0"/>
        <v>96999.98</v>
      </c>
      <c r="E63" s="212"/>
      <c r="F63" s="212"/>
      <c r="G63" s="212"/>
      <c r="H63" s="309"/>
    </row>
    <row r="64" spans="1:8" ht="27.75" customHeight="1">
      <c r="A64" s="213" t="s">
        <v>1171</v>
      </c>
      <c r="B64" s="213" t="s">
        <v>1172</v>
      </c>
      <c r="C64" s="212">
        <v>11600</v>
      </c>
      <c r="D64" s="212">
        <f t="shared" si="0"/>
        <v>11600</v>
      </c>
      <c r="E64" s="212"/>
      <c r="F64" s="212"/>
      <c r="G64" s="212"/>
      <c r="H64" s="309"/>
    </row>
    <row r="65" spans="1:8" ht="27.75" customHeight="1">
      <c r="A65" s="213" t="s">
        <v>1173</v>
      </c>
      <c r="B65" s="213" t="s">
        <v>1174</v>
      </c>
      <c r="C65" s="212">
        <v>11600</v>
      </c>
      <c r="D65" s="212">
        <f t="shared" si="0"/>
        <v>11600</v>
      </c>
      <c r="E65" s="212"/>
      <c r="F65" s="212"/>
      <c r="G65" s="212"/>
      <c r="H65" s="309"/>
    </row>
    <row r="66" spans="1:8" ht="27.75" customHeight="1">
      <c r="A66" s="213" t="s">
        <v>1175</v>
      </c>
      <c r="B66" s="213" t="s">
        <v>1176</v>
      </c>
      <c r="C66" s="212">
        <v>11600</v>
      </c>
      <c r="D66" s="212">
        <f t="shared" si="0"/>
        <v>11600</v>
      </c>
      <c r="E66" s="212"/>
      <c r="F66" s="212"/>
      <c r="G66" s="212"/>
      <c r="H66" s="309"/>
    </row>
    <row r="67" spans="1:8" ht="27.75" customHeight="1">
      <c r="A67" s="213" t="s">
        <v>1177</v>
      </c>
      <c r="B67" s="213" t="s">
        <v>1178</v>
      </c>
      <c r="C67" s="212">
        <v>14490.94</v>
      </c>
      <c r="D67" s="212">
        <f t="shared" si="0"/>
        <v>14490.94</v>
      </c>
      <c r="E67" s="212"/>
      <c r="F67" s="212"/>
      <c r="G67" s="212"/>
      <c r="H67" s="309"/>
    </row>
    <row r="68" spans="1:8" ht="27.75" customHeight="1">
      <c r="A68" s="213" t="s">
        <v>1179</v>
      </c>
      <c r="B68" s="213" t="s">
        <v>1180</v>
      </c>
      <c r="C68" s="212">
        <v>348423.79</v>
      </c>
      <c r="D68" s="212">
        <f t="shared" si="0"/>
        <v>348423.79</v>
      </c>
      <c r="E68" s="212"/>
      <c r="F68" s="212"/>
      <c r="G68" s="212"/>
      <c r="H68" s="309"/>
    </row>
    <row r="69" spans="1:8" ht="27.75" customHeight="1">
      <c r="A69" s="213" t="s">
        <v>1181</v>
      </c>
      <c r="B69" s="213" t="s">
        <v>1182</v>
      </c>
      <c r="C69" s="212">
        <v>3150</v>
      </c>
      <c r="D69" s="212">
        <f t="shared" si="0"/>
        <v>3150</v>
      </c>
      <c r="E69" s="212"/>
      <c r="F69" s="212"/>
      <c r="G69" s="212"/>
      <c r="H69" s="309"/>
    </row>
    <row r="70" spans="1:8" ht="27.75" customHeight="1">
      <c r="A70" s="213" t="s">
        <v>1183</v>
      </c>
      <c r="B70" s="213" t="s">
        <v>1184</v>
      </c>
      <c r="C70" s="212">
        <v>26448</v>
      </c>
      <c r="D70" s="212">
        <f t="shared" si="0"/>
        <v>26448</v>
      </c>
      <c r="E70" s="212"/>
      <c r="F70" s="212"/>
      <c r="G70" s="212"/>
      <c r="H70" s="309"/>
    </row>
    <row r="71" spans="1:8" ht="27.75" customHeight="1">
      <c r="A71" s="213" t="s">
        <v>1185</v>
      </c>
      <c r="B71" s="213" t="s">
        <v>1186</v>
      </c>
      <c r="C71" s="212">
        <v>469510</v>
      </c>
      <c r="D71" s="212">
        <f t="shared" si="0"/>
        <v>469510</v>
      </c>
      <c r="E71" s="212"/>
      <c r="F71" s="212"/>
      <c r="G71" s="212"/>
      <c r="H71" s="309"/>
    </row>
    <row r="72" spans="1:8" ht="27.75" customHeight="1">
      <c r="A72" s="213" t="s">
        <v>1187</v>
      </c>
      <c r="B72" s="213" t="s">
        <v>1188</v>
      </c>
      <c r="C72" s="212">
        <v>20137.6</v>
      </c>
      <c r="D72" s="212">
        <f t="shared" si="0"/>
        <v>20137.6</v>
      </c>
      <c r="E72" s="212"/>
      <c r="F72" s="212"/>
      <c r="G72" s="212"/>
      <c r="H72" s="309"/>
    </row>
    <row r="73" spans="1:8" ht="27.75" customHeight="1">
      <c r="A73" s="213" t="s">
        <v>1189</v>
      </c>
      <c r="B73" s="213" t="s">
        <v>1190</v>
      </c>
      <c r="C73" s="212">
        <v>1956</v>
      </c>
      <c r="D73" s="212">
        <f aca="true" t="shared" si="1" ref="D73:D136">+C73</f>
        <v>1956</v>
      </c>
      <c r="E73" s="212"/>
      <c r="F73" s="212"/>
      <c r="G73" s="212"/>
      <c r="H73" s="309"/>
    </row>
    <row r="74" spans="1:8" ht="27.75" customHeight="1">
      <c r="A74" s="213" t="s">
        <v>1191</v>
      </c>
      <c r="B74" s="213" t="s">
        <v>1192</v>
      </c>
      <c r="C74" s="212">
        <v>20835.31</v>
      </c>
      <c r="D74" s="212">
        <f t="shared" si="1"/>
        <v>20835.31</v>
      </c>
      <c r="E74" s="212"/>
      <c r="F74" s="212"/>
      <c r="G74" s="212"/>
      <c r="H74" s="309"/>
    </row>
    <row r="75" spans="1:8" ht="27.75" customHeight="1">
      <c r="A75" s="213" t="s">
        <v>1193</v>
      </c>
      <c r="B75" s="213" t="s">
        <v>1194</v>
      </c>
      <c r="C75" s="212">
        <v>21606.39</v>
      </c>
      <c r="D75" s="212">
        <f t="shared" si="1"/>
        <v>21606.39</v>
      </c>
      <c r="E75" s="212"/>
      <c r="F75" s="212"/>
      <c r="G75" s="212"/>
      <c r="H75" s="309"/>
    </row>
    <row r="76" spans="1:8" ht="27.75" customHeight="1">
      <c r="A76" s="213" t="s">
        <v>1195</v>
      </c>
      <c r="B76" s="213" t="s">
        <v>1196</v>
      </c>
      <c r="C76" s="212">
        <v>77420.72</v>
      </c>
      <c r="D76" s="212">
        <f t="shared" si="1"/>
        <v>77420.72</v>
      </c>
      <c r="E76" s="212"/>
      <c r="F76" s="212"/>
      <c r="G76" s="212"/>
      <c r="H76" s="309"/>
    </row>
    <row r="77" spans="1:8" ht="27.75" customHeight="1">
      <c r="A77" s="213" t="s">
        <v>1197</v>
      </c>
      <c r="B77" s="213" t="s">
        <v>1198</v>
      </c>
      <c r="C77" s="212">
        <v>7859</v>
      </c>
      <c r="D77" s="212">
        <f t="shared" si="1"/>
        <v>7859</v>
      </c>
      <c r="E77" s="212"/>
      <c r="F77" s="212"/>
      <c r="G77" s="212"/>
      <c r="H77" s="309"/>
    </row>
    <row r="78" spans="1:8" ht="27.75" customHeight="1">
      <c r="A78" s="213" t="s">
        <v>1199</v>
      </c>
      <c r="B78" s="213" t="s">
        <v>1200</v>
      </c>
      <c r="C78" s="212">
        <v>6093.5</v>
      </c>
      <c r="D78" s="212">
        <f t="shared" si="1"/>
        <v>6093.5</v>
      </c>
      <c r="E78" s="212"/>
      <c r="F78" s="212"/>
      <c r="G78" s="212"/>
      <c r="H78" s="309"/>
    </row>
    <row r="79" spans="1:8" ht="27.75" customHeight="1">
      <c r="A79" s="213" t="s">
        <v>1201</v>
      </c>
      <c r="B79" s="213" t="s">
        <v>1202</v>
      </c>
      <c r="C79" s="212">
        <v>193546.01</v>
      </c>
      <c r="D79" s="212">
        <f t="shared" si="1"/>
        <v>193546.01</v>
      </c>
      <c r="E79" s="212"/>
      <c r="F79" s="212"/>
      <c r="G79" s="212"/>
      <c r="H79" s="309"/>
    </row>
    <row r="80" spans="1:8" ht="27.75" customHeight="1">
      <c r="A80" s="213" t="s">
        <v>1203</v>
      </c>
      <c r="B80" s="213" t="s">
        <v>1204</v>
      </c>
      <c r="C80" s="212">
        <v>19192.13</v>
      </c>
      <c r="D80" s="212">
        <f t="shared" si="1"/>
        <v>19192.13</v>
      </c>
      <c r="E80" s="212"/>
      <c r="F80" s="212"/>
      <c r="G80" s="212"/>
      <c r="H80" s="309"/>
    </row>
    <row r="81" spans="1:8" ht="27.75" customHeight="1">
      <c r="A81" s="213" t="s">
        <v>1205</v>
      </c>
      <c r="B81" s="213" t="s">
        <v>1206</v>
      </c>
      <c r="C81" s="212">
        <v>21054.21</v>
      </c>
      <c r="D81" s="212">
        <f t="shared" si="1"/>
        <v>21054.21</v>
      </c>
      <c r="E81" s="212"/>
      <c r="F81" s="212"/>
      <c r="G81" s="212"/>
      <c r="H81" s="309"/>
    </row>
    <row r="82" spans="1:8" ht="27.75" customHeight="1">
      <c r="A82" s="213" t="s">
        <v>1207</v>
      </c>
      <c r="B82" s="213" t="s">
        <v>1208</v>
      </c>
      <c r="C82" s="212">
        <v>2513.89</v>
      </c>
      <c r="D82" s="212">
        <f t="shared" si="1"/>
        <v>2513.89</v>
      </c>
      <c r="E82" s="212"/>
      <c r="F82" s="212"/>
      <c r="G82" s="212"/>
      <c r="H82" s="309"/>
    </row>
    <row r="83" spans="1:8" ht="27.75" customHeight="1">
      <c r="A83" s="213" t="s">
        <v>1209</v>
      </c>
      <c r="B83" s="213" t="s">
        <v>1210</v>
      </c>
      <c r="C83" s="212">
        <v>15367.99</v>
      </c>
      <c r="D83" s="212">
        <f t="shared" si="1"/>
        <v>15367.99</v>
      </c>
      <c r="E83" s="212"/>
      <c r="F83" s="212"/>
      <c r="G83" s="212"/>
      <c r="H83" s="309"/>
    </row>
    <row r="84" spans="1:8" ht="27.75" customHeight="1">
      <c r="A84" s="213" t="s">
        <v>1211</v>
      </c>
      <c r="B84" s="213" t="s">
        <v>1212</v>
      </c>
      <c r="C84" s="212">
        <v>169012.4</v>
      </c>
      <c r="D84" s="212">
        <f t="shared" si="1"/>
        <v>169012.4</v>
      </c>
      <c r="E84" s="212"/>
      <c r="F84" s="212"/>
      <c r="G84" s="212"/>
      <c r="H84" s="309"/>
    </row>
    <row r="85" spans="1:8" ht="27.75" customHeight="1">
      <c r="A85" s="213" t="s">
        <v>1213</v>
      </c>
      <c r="B85" s="213" t="s">
        <v>1214</v>
      </c>
      <c r="C85" s="212">
        <v>88197.12</v>
      </c>
      <c r="D85" s="212">
        <f t="shared" si="1"/>
        <v>88197.12</v>
      </c>
      <c r="E85" s="212"/>
      <c r="F85" s="212"/>
      <c r="G85" s="212"/>
      <c r="H85" s="309"/>
    </row>
    <row r="86" spans="1:8" ht="27.75" customHeight="1">
      <c r="A86" s="213" t="s">
        <v>1215</v>
      </c>
      <c r="B86" s="213" t="s">
        <v>1216</v>
      </c>
      <c r="C86" s="212">
        <v>180960</v>
      </c>
      <c r="D86" s="212">
        <f t="shared" si="1"/>
        <v>180960</v>
      </c>
      <c r="E86" s="212"/>
      <c r="F86" s="212"/>
      <c r="G86" s="212"/>
      <c r="H86" s="309"/>
    </row>
    <row r="87" spans="1:8" ht="27.75" customHeight="1">
      <c r="A87" s="213" t="s">
        <v>1217</v>
      </c>
      <c r="B87" s="213" t="s">
        <v>1218</v>
      </c>
      <c r="C87" s="212">
        <v>580450</v>
      </c>
      <c r="D87" s="212">
        <f t="shared" si="1"/>
        <v>580450</v>
      </c>
      <c r="E87" s="212"/>
      <c r="F87" s="212"/>
      <c r="G87" s="212"/>
      <c r="H87" s="309"/>
    </row>
    <row r="88" spans="1:8" ht="27.75" customHeight="1">
      <c r="A88" s="213" t="s">
        <v>1219</v>
      </c>
      <c r="B88" s="213" t="s">
        <v>1220</v>
      </c>
      <c r="C88" s="212">
        <v>7540</v>
      </c>
      <c r="D88" s="212">
        <f t="shared" si="1"/>
        <v>7540</v>
      </c>
      <c r="E88" s="212"/>
      <c r="F88" s="212"/>
      <c r="G88" s="212"/>
      <c r="H88" s="309"/>
    </row>
    <row r="89" spans="1:8" ht="27.75" customHeight="1">
      <c r="A89" s="213" t="s">
        <v>1221</v>
      </c>
      <c r="B89" s="213" t="s">
        <v>1222</v>
      </c>
      <c r="C89" s="212">
        <v>48576.16</v>
      </c>
      <c r="D89" s="212">
        <f t="shared" si="1"/>
        <v>48576.16</v>
      </c>
      <c r="E89" s="212"/>
      <c r="F89" s="212"/>
      <c r="G89" s="212"/>
      <c r="H89" s="309"/>
    </row>
    <row r="90" spans="1:8" ht="27.75" customHeight="1">
      <c r="A90" s="213" t="s">
        <v>1223</v>
      </c>
      <c r="B90" s="213" t="s">
        <v>1224</v>
      </c>
      <c r="C90" s="212">
        <v>141199.2</v>
      </c>
      <c r="D90" s="212">
        <f t="shared" si="1"/>
        <v>141199.2</v>
      </c>
      <c r="E90" s="212"/>
      <c r="F90" s="212"/>
      <c r="G90" s="212"/>
      <c r="H90" s="309"/>
    </row>
    <row r="91" spans="1:8" ht="27.75" customHeight="1">
      <c r="A91" s="213" t="s">
        <v>1225</v>
      </c>
      <c r="B91" s="213" t="s">
        <v>1226</v>
      </c>
      <c r="C91" s="212">
        <v>757693.95</v>
      </c>
      <c r="D91" s="212">
        <f t="shared" si="1"/>
        <v>757693.95</v>
      </c>
      <c r="E91" s="212"/>
      <c r="F91" s="212"/>
      <c r="G91" s="212"/>
      <c r="H91" s="309"/>
    </row>
    <row r="92" spans="1:8" ht="27.75" customHeight="1">
      <c r="A92" s="213" t="s">
        <v>1227</v>
      </c>
      <c r="B92" s="213" t="s">
        <v>1228</v>
      </c>
      <c r="C92" s="212">
        <v>2855381.76</v>
      </c>
      <c r="D92" s="212">
        <f t="shared" si="1"/>
        <v>2855381.76</v>
      </c>
      <c r="E92" s="212"/>
      <c r="F92" s="212"/>
      <c r="G92" s="212"/>
      <c r="H92" s="309"/>
    </row>
    <row r="93" spans="1:8" ht="27.75" customHeight="1">
      <c r="A93" s="213" t="s">
        <v>1229</v>
      </c>
      <c r="B93" s="213" t="s">
        <v>1230</v>
      </c>
      <c r="C93" s="212">
        <v>2459.2</v>
      </c>
      <c r="D93" s="212">
        <f t="shared" si="1"/>
        <v>2459.2</v>
      </c>
      <c r="E93" s="212"/>
      <c r="F93" s="212"/>
      <c r="G93" s="212"/>
      <c r="H93" s="309"/>
    </row>
    <row r="94" spans="1:8" ht="27.75" customHeight="1">
      <c r="A94" s="213" t="s">
        <v>1231</v>
      </c>
      <c r="B94" s="213" t="s">
        <v>1232</v>
      </c>
      <c r="C94" s="212">
        <v>17376.03</v>
      </c>
      <c r="D94" s="212">
        <f t="shared" si="1"/>
        <v>17376.03</v>
      </c>
      <c r="E94" s="212"/>
      <c r="F94" s="212"/>
      <c r="G94" s="212"/>
      <c r="H94" s="309"/>
    </row>
    <row r="95" spans="1:8" ht="27.75" customHeight="1">
      <c r="A95" s="213" t="s">
        <v>1233</v>
      </c>
      <c r="B95" s="213" t="s">
        <v>1234</v>
      </c>
      <c r="C95" s="212">
        <v>5315.12</v>
      </c>
      <c r="D95" s="212">
        <f t="shared" si="1"/>
        <v>5315.12</v>
      </c>
      <c r="E95" s="212"/>
      <c r="F95" s="212"/>
      <c r="G95" s="212"/>
      <c r="H95" s="309"/>
    </row>
    <row r="96" spans="1:8" ht="27.75" customHeight="1">
      <c r="A96" s="213" t="s">
        <v>1235</v>
      </c>
      <c r="B96" s="213" t="s">
        <v>1236</v>
      </c>
      <c r="C96" s="212">
        <v>104400</v>
      </c>
      <c r="D96" s="212">
        <f t="shared" si="1"/>
        <v>104400</v>
      </c>
      <c r="E96" s="212"/>
      <c r="F96" s="212"/>
      <c r="G96" s="212"/>
      <c r="H96" s="309"/>
    </row>
    <row r="97" spans="1:8" ht="27.75" customHeight="1">
      <c r="A97" s="213" t="s">
        <v>1237</v>
      </c>
      <c r="B97" s="213" t="s">
        <v>1238</v>
      </c>
      <c r="C97" s="212">
        <v>191809.81</v>
      </c>
      <c r="D97" s="212">
        <f t="shared" si="1"/>
        <v>191809.81</v>
      </c>
      <c r="E97" s="212"/>
      <c r="F97" s="212"/>
      <c r="G97" s="212"/>
      <c r="H97" s="309"/>
    </row>
    <row r="98" spans="1:8" ht="27.75" customHeight="1">
      <c r="A98" s="213" t="s">
        <v>1239</v>
      </c>
      <c r="B98" s="213" t="s">
        <v>1240</v>
      </c>
      <c r="C98" s="212">
        <v>14123.22</v>
      </c>
      <c r="D98" s="212">
        <f t="shared" si="1"/>
        <v>14123.22</v>
      </c>
      <c r="E98" s="212"/>
      <c r="F98" s="212"/>
      <c r="G98" s="212"/>
      <c r="H98" s="309"/>
    </row>
    <row r="99" spans="1:8" ht="27.75" customHeight="1">
      <c r="A99" s="213" t="s">
        <v>1241</v>
      </c>
      <c r="B99" s="213" t="s">
        <v>1242</v>
      </c>
      <c r="C99" s="212">
        <v>5281.48</v>
      </c>
      <c r="D99" s="212">
        <f t="shared" si="1"/>
        <v>5281.48</v>
      </c>
      <c r="E99" s="212"/>
      <c r="F99" s="212"/>
      <c r="G99" s="212"/>
      <c r="H99" s="309"/>
    </row>
    <row r="100" spans="1:8" ht="27.75" customHeight="1">
      <c r="A100" s="213" t="s">
        <v>1243</v>
      </c>
      <c r="B100" s="213" t="s">
        <v>1244</v>
      </c>
      <c r="C100" s="212">
        <v>93335.92</v>
      </c>
      <c r="D100" s="212">
        <f t="shared" si="1"/>
        <v>93335.92</v>
      </c>
      <c r="E100" s="212"/>
      <c r="F100" s="212"/>
      <c r="G100" s="212"/>
      <c r="H100" s="309"/>
    </row>
    <row r="101" spans="1:8" ht="27.75" customHeight="1">
      <c r="A101" s="213" t="s">
        <v>1245</v>
      </c>
      <c r="B101" s="213" t="s">
        <v>1246</v>
      </c>
      <c r="C101" s="212">
        <v>130377.44</v>
      </c>
      <c r="D101" s="212">
        <f t="shared" si="1"/>
        <v>130377.44</v>
      </c>
      <c r="E101" s="212"/>
      <c r="F101" s="212"/>
      <c r="G101" s="212"/>
      <c r="H101" s="309"/>
    </row>
    <row r="102" spans="1:8" ht="27.75" customHeight="1">
      <c r="A102" s="213" t="s">
        <v>1247</v>
      </c>
      <c r="B102" s="213" t="s">
        <v>1248</v>
      </c>
      <c r="C102" s="212">
        <v>31351.32</v>
      </c>
      <c r="D102" s="212">
        <f t="shared" si="1"/>
        <v>31351.32</v>
      </c>
      <c r="E102" s="212"/>
      <c r="F102" s="212"/>
      <c r="G102" s="212"/>
      <c r="H102" s="309"/>
    </row>
    <row r="103" spans="1:8" ht="27.75" customHeight="1">
      <c r="A103" s="213" t="s">
        <v>1249</v>
      </c>
      <c r="B103" s="213" t="s">
        <v>1250</v>
      </c>
      <c r="C103" s="212">
        <v>14500</v>
      </c>
      <c r="D103" s="212">
        <f t="shared" si="1"/>
        <v>14500</v>
      </c>
      <c r="E103" s="212"/>
      <c r="F103" s="212"/>
      <c r="G103" s="212"/>
      <c r="H103" s="309"/>
    </row>
    <row r="104" spans="1:8" ht="27.75" customHeight="1">
      <c r="A104" s="213" t="s">
        <v>1251</v>
      </c>
      <c r="B104" s="213" t="s">
        <v>1252</v>
      </c>
      <c r="C104" s="212">
        <v>174000</v>
      </c>
      <c r="D104" s="212">
        <f t="shared" si="1"/>
        <v>174000</v>
      </c>
      <c r="E104" s="212"/>
      <c r="F104" s="212"/>
      <c r="G104" s="212"/>
      <c r="H104" s="309"/>
    </row>
    <row r="105" spans="1:8" ht="27.75" customHeight="1">
      <c r="A105" s="213" t="s">
        <v>1253</v>
      </c>
      <c r="B105" s="213" t="s">
        <v>1254</v>
      </c>
      <c r="C105" s="212">
        <v>140615.2</v>
      </c>
      <c r="D105" s="212">
        <f t="shared" si="1"/>
        <v>140615.2</v>
      </c>
      <c r="E105" s="212"/>
      <c r="F105" s="212"/>
      <c r="G105" s="212"/>
      <c r="H105" s="309"/>
    </row>
    <row r="106" spans="1:8" ht="27.75" customHeight="1">
      <c r="A106" s="213" t="s">
        <v>1255</v>
      </c>
      <c r="B106" s="213" t="s">
        <v>1256</v>
      </c>
      <c r="C106" s="212">
        <v>3126.2</v>
      </c>
      <c r="D106" s="212">
        <f t="shared" si="1"/>
        <v>3126.2</v>
      </c>
      <c r="E106" s="212"/>
      <c r="F106" s="212"/>
      <c r="G106" s="212"/>
      <c r="H106" s="309"/>
    </row>
    <row r="107" spans="1:8" ht="27.75" customHeight="1">
      <c r="A107" s="213" t="s">
        <v>1257</v>
      </c>
      <c r="B107" s="213" t="s">
        <v>1258</v>
      </c>
      <c r="C107" s="212">
        <v>9280</v>
      </c>
      <c r="D107" s="212">
        <f t="shared" si="1"/>
        <v>9280</v>
      </c>
      <c r="E107" s="212"/>
      <c r="F107" s="212"/>
      <c r="G107" s="212"/>
      <c r="H107" s="309"/>
    </row>
    <row r="108" spans="1:8" ht="27.75" customHeight="1">
      <c r="A108" s="213" t="s">
        <v>1259</v>
      </c>
      <c r="B108" s="213" t="s">
        <v>1260</v>
      </c>
      <c r="C108" s="212">
        <v>61190</v>
      </c>
      <c r="D108" s="212">
        <f t="shared" si="1"/>
        <v>61190</v>
      </c>
      <c r="E108" s="212"/>
      <c r="F108" s="212"/>
      <c r="G108" s="212"/>
      <c r="H108" s="309"/>
    </row>
    <row r="109" spans="1:8" ht="27.75" customHeight="1">
      <c r="A109" s="213" t="s">
        <v>1261</v>
      </c>
      <c r="B109" s="213" t="s">
        <v>1262</v>
      </c>
      <c r="C109" s="212">
        <v>12992</v>
      </c>
      <c r="D109" s="212">
        <f t="shared" si="1"/>
        <v>12992</v>
      </c>
      <c r="E109" s="212"/>
      <c r="F109" s="212"/>
      <c r="G109" s="212"/>
      <c r="H109" s="309"/>
    </row>
    <row r="110" spans="1:8" ht="27.75" customHeight="1">
      <c r="A110" s="213" t="s">
        <v>1263</v>
      </c>
      <c r="B110" s="213" t="s">
        <v>1264</v>
      </c>
      <c r="C110" s="212">
        <v>9317.21</v>
      </c>
      <c r="D110" s="212">
        <f t="shared" si="1"/>
        <v>9317.21</v>
      </c>
      <c r="E110" s="212"/>
      <c r="F110" s="212"/>
      <c r="G110" s="212"/>
      <c r="H110" s="309"/>
    </row>
    <row r="111" spans="1:8" ht="27.75" customHeight="1">
      <c r="A111" s="213" t="s">
        <v>1265</v>
      </c>
      <c r="B111" s="213" t="s">
        <v>1266</v>
      </c>
      <c r="C111" s="212">
        <v>586840</v>
      </c>
      <c r="D111" s="212">
        <f t="shared" si="1"/>
        <v>586840</v>
      </c>
      <c r="E111" s="212"/>
      <c r="F111" s="212"/>
      <c r="G111" s="212"/>
      <c r="H111" s="309"/>
    </row>
    <row r="112" spans="1:8" ht="27.75" customHeight="1">
      <c r="A112" s="213" t="s">
        <v>1267</v>
      </c>
      <c r="B112" s="213" t="s">
        <v>1268</v>
      </c>
      <c r="C112" s="212">
        <v>720299.48</v>
      </c>
      <c r="D112" s="212">
        <f t="shared" si="1"/>
        <v>720299.48</v>
      </c>
      <c r="E112" s="212"/>
      <c r="F112" s="212"/>
      <c r="G112" s="212"/>
      <c r="H112" s="309"/>
    </row>
    <row r="113" spans="1:8" ht="27.75" customHeight="1">
      <c r="A113" s="213" t="s">
        <v>1269</v>
      </c>
      <c r="B113" s="213" t="s">
        <v>1270</v>
      </c>
      <c r="C113" s="212">
        <v>1581919.96</v>
      </c>
      <c r="D113" s="212">
        <f t="shared" si="1"/>
        <v>1581919.96</v>
      </c>
      <c r="E113" s="212"/>
      <c r="F113" s="212"/>
      <c r="G113" s="212"/>
      <c r="H113" s="309"/>
    </row>
    <row r="114" spans="1:8" ht="27.75" customHeight="1">
      <c r="A114" s="213" t="s">
        <v>1271</v>
      </c>
      <c r="B114" s="213" t="s">
        <v>1272</v>
      </c>
      <c r="C114" s="212">
        <v>9200000</v>
      </c>
      <c r="D114" s="212">
        <f t="shared" si="1"/>
        <v>9200000</v>
      </c>
      <c r="E114" s="212"/>
      <c r="F114" s="212"/>
      <c r="G114" s="212"/>
      <c r="H114" s="309"/>
    </row>
    <row r="115" spans="1:8" ht="27.75" customHeight="1">
      <c r="A115" s="213" t="s">
        <v>1273</v>
      </c>
      <c r="B115" s="213" t="s">
        <v>1274</v>
      </c>
      <c r="C115" s="212">
        <v>22040</v>
      </c>
      <c r="D115" s="212">
        <f t="shared" si="1"/>
        <v>22040</v>
      </c>
      <c r="E115" s="212"/>
      <c r="F115" s="212"/>
      <c r="G115" s="212"/>
      <c r="H115" s="309"/>
    </row>
    <row r="116" spans="1:8" ht="27.75" customHeight="1">
      <c r="A116" s="213" t="s">
        <v>1275</v>
      </c>
      <c r="B116" s="213" t="s">
        <v>1276</v>
      </c>
      <c r="C116" s="212">
        <v>260240.63</v>
      </c>
      <c r="D116" s="212">
        <f t="shared" si="1"/>
        <v>260240.63</v>
      </c>
      <c r="E116" s="212"/>
      <c r="F116" s="212"/>
      <c r="G116" s="212"/>
      <c r="H116" s="309"/>
    </row>
    <row r="117" spans="1:8" ht="27.75" customHeight="1">
      <c r="A117" s="213" t="s">
        <v>1277</v>
      </c>
      <c r="B117" s="213" t="s">
        <v>1278</v>
      </c>
      <c r="C117" s="212">
        <v>73473.7</v>
      </c>
      <c r="D117" s="212">
        <f t="shared" si="1"/>
        <v>73473.7</v>
      </c>
      <c r="E117" s="212"/>
      <c r="F117" s="212"/>
      <c r="G117" s="212"/>
      <c r="H117" s="309"/>
    </row>
    <row r="118" spans="1:8" ht="27.75" customHeight="1">
      <c r="A118" s="213" t="s">
        <v>1279</v>
      </c>
      <c r="B118" s="213" t="s">
        <v>1280</v>
      </c>
      <c r="C118" s="212">
        <v>2088</v>
      </c>
      <c r="D118" s="212">
        <f t="shared" si="1"/>
        <v>2088</v>
      </c>
      <c r="E118" s="212"/>
      <c r="F118" s="212"/>
      <c r="G118" s="212"/>
      <c r="H118" s="309"/>
    </row>
    <row r="119" spans="1:8" ht="27.75" customHeight="1">
      <c r="A119" s="213" t="s">
        <v>1281</v>
      </c>
      <c r="B119" s="213" t="s">
        <v>1282</v>
      </c>
      <c r="C119" s="212">
        <v>255200</v>
      </c>
      <c r="D119" s="212">
        <f t="shared" si="1"/>
        <v>255200</v>
      </c>
      <c r="E119" s="212"/>
      <c r="F119" s="212"/>
      <c r="G119" s="212"/>
      <c r="H119" s="309"/>
    </row>
    <row r="120" spans="1:8" ht="27.75" customHeight="1">
      <c r="A120" s="213" t="s">
        <v>1283</v>
      </c>
      <c r="B120" s="213" t="s">
        <v>1284</v>
      </c>
      <c r="C120" s="212">
        <v>608600</v>
      </c>
      <c r="D120" s="212">
        <f t="shared" si="1"/>
        <v>608600</v>
      </c>
      <c r="E120" s="212"/>
      <c r="F120" s="212"/>
      <c r="G120" s="212"/>
      <c r="H120" s="309"/>
    </row>
    <row r="121" spans="1:8" ht="27.75" customHeight="1">
      <c r="A121" s="213" t="s">
        <v>1285</v>
      </c>
      <c r="B121" s="213" t="s">
        <v>1286</v>
      </c>
      <c r="C121" s="212">
        <v>150000</v>
      </c>
      <c r="D121" s="212">
        <f t="shared" si="1"/>
        <v>150000</v>
      </c>
      <c r="E121" s="212"/>
      <c r="F121" s="212"/>
      <c r="G121" s="212"/>
      <c r="H121" s="309"/>
    </row>
    <row r="122" spans="1:8" ht="27.75" customHeight="1">
      <c r="A122" s="213" t="s">
        <v>1287</v>
      </c>
      <c r="B122" s="213" t="s">
        <v>1288</v>
      </c>
      <c r="C122" s="212">
        <v>33563.12</v>
      </c>
      <c r="D122" s="212">
        <f t="shared" si="1"/>
        <v>33563.12</v>
      </c>
      <c r="E122" s="212"/>
      <c r="F122" s="212"/>
      <c r="G122" s="212"/>
      <c r="H122" s="309"/>
    </row>
    <row r="123" spans="1:8" ht="27.75" customHeight="1">
      <c r="A123" s="213" t="s">
        <v>1289</v>
      </c>
      <c r="B123" s="213" t="s">
        <v>1290</v>
      </c>
      <c r="C123" s="212">
        <v>85144</v>
      </c>
      <c r="D123" s="212">
        <f t="shared" si="1"/>
        <v>85144</v>
      </c>
      <c r="E123" s="212"/>
      <c r="F123" s="212"/>
      <c r="G123" s="212"/>
      <c r="H123" s="309"/>
    </row>
    <row r="124" spans="1:8" ht="27.75" customHeight="1">
      <c r="A124" s="213" t="s">
        <v>1291</v>
      </c>
      <c r="B124" s="213" t="s">
        <v>1292</v>
      </c>
      <c r="C124" s="212">
        <v>164103.75</v>
      </c>
      <c r="D124" s="212">
        <f t="shared" si="1"/>
        <v>164103.75</v>
      </c>
      <c r="E124" s="212"/>
      <c r="F124" s="212"/>
      <c r="G124" s="212"/>
      <c r="H124" s="309"/>
    </row>
    <row r="125" spans="1:8" ht="27.75" customHeight="1">
      <c r="A125" s="213" t="s">
        <v>1293</v>
      </c>
      <c r="B125" s="213" t="s">
        <v>1294</v>
      </c>
      <c r="C125" s="212">
        <v>346595.92</v>
      </c>
      <c r="D125" s="212">
        <f t="shared" si="1"/>
        <v>346595.92</v>
      </c>
      <c r="E125" s="212"/>
      <c r="F125" s="212"/>
      <c r="G125" s="212"/>
      <c r="H125" s="309"/>
    </row>
    <row r="126" spans="1:8" ht="27.75" customHeight="1">
      <c r="A126" s="213" t="s">
        <v>1295</v>
      </c>
      <c r="B126" s="213" t="s">
        <v>1296</v>
      </c>
      <c r="C126" s="212">
        <v>886978.92</v>
      </c>
      <c r="D126" s="212">
        <f t="shared" si="1"/>
        <v>886978.92</v>
      </c>
      <c r="E126" s="212"/>
      <c r="F126" s="212"/>
      <c r="G126" s="212"/>
      <c r="H126" s="309"/>
    </row>
    <row r="127" spans="1:8" ht="27.75" customHeight="1">
      <c r="A127" s="213" t="s">
        <v>1297</v>
      </c>
      <c r="B127" s="213" t="s">
        <v>1298</v>
      </c>
      <c r="C127" s="212">
        <v>71671.84</v>
      </c>
      <c r="D127" s="212">
        <f t="shared" si="1"/>
        <v>71671.84</v>
      </c>
      <c r="E127" s="212"/>
      <c r="F127" s="212"/>
      <c r="G127" s="212"/>
      <c r="H127" s="309"/>
    </row>
    <row r="128" spans="1:8" ht="27.75" customHeight="1">
      <c r="A128" s="213" t="s">
        <v>1299</v>
      </c>
      <c r="B128" s="213" t="s">
        <v>1300</v>
      </c>
      <c r="C128" s="212">
        <v>1119516</v>
      </c>
      <c r="D128" s="212">
        <f t="shared" si="1"/>
        <v>1119516</v>
      </c>
      <c r="E128" s="212"/>
      <c r="F128" s="212"/>
      <c r="G128" s="212"/>
      <c r="H128" s="309"/>
    </row>
    <row r="129" spans="1:8" ht="27.75" customHeight="1">
      <c r="A129" s="213" t="s">
        <v>1301</v>
      </c>
      <c r="B129" s="213" t="s">
        <v>1302</v>
      </c>
      <c r="C129" s="212">
        <v>4364792.96</v>
      </c>
      <c r="D129" s="212">
        <f t="shared" si="1"/>
        <v>4364792.96</v>
      </c>
      <c r="E129" s="212"/>
      <c r="F129" s="212"/>
      <c r="G129" s="212"/>
      <c r="H129" s="309"/>
    </row>
    <row r="130" spans="1:8" ht="27.75" customHeight="1">
      <c r="A130" s="213" t="s">
        <v>1303</v>
      </c>
      <c r="B130" s="213" t="s">
        <v>1304</v>
      </c>
      <c r="C130" s="212">
        <v>3062800</v>
      </c>
      <c r="D130" s="212">
        <f t="shared" si="1"/>
        <v>3062800</v>
      </c>
      <c r="E130" s="212"/>
      <c r="F130" s="212"/>
      <c r="G130" s="212"/>
      <c r="H130" s="309"/>
    </row>
    <row r="131" spans="1:8" ht="27.75" customHeight="1">
      <c r="A131" s="213" t="s">
        <v>1305</v>
      </c>
      <c r="B131" s="213" t="s">
        <v>1306</v>
      </c>
      <c r="C131" s="212">
        <v>113680</v>
      </c>
      <c r="D131" s="212">
        <f t="shared" si="1"/>
        <v>113680</v>
      </c>
      <c r="E131" s="212"/>
      <c r="F131" s="212"/>
      <c r="G131" s="212"/>
      <c r="H131" s="309"/>
    </row>
    <row r="132" spans="1:8" ht="27.75" customHeight="1">
      <c r="A132" s="213" t="s">
        <v>1307</v>
      </c>
      <c r="B132" s="213" t="s">
        <v>1308</v>
      </c>
      <c r="C132" s="212">
        <v>4046622.86</v>
      </c>
      <c r="D132" s="212">
        <f t="shared" si="1"/>
        <v>4046622.86</v>
      </c>
      <c r="E132" s="212"/>
      <c r="F132" s="212"/>
      <c r="G132" s="212"/>
      <c r="H132" s="309"/>
    </row>
    <row r="133" spans="1:8" ht="27.75" customHeight="1">
      <c r="A133" s="213" t="s">
        <v>1309</v>
      </c>
      <c r="B133" s="213" t="s">
        <v>1310</v>
      </c>
      <c r="C133" s="212">
        <v>1119562.4</v>
      </c>
      <c r="D133" s="212">
        <f t="shared" si="1"/>
        <v>1119562.4</v>
      </c>
      <c r="E133" s="212"/>
      <c r="F133" s="212"/>
      <c r="G133" s="212"/>
      <c r="H133" s="309"/>
    </row>
    <row r="134" spans="1:8" ht="27.75" customHeight="1">
      <c r="A134" s="213" t="s">
        <v>1311</v>
      </c>
      <c r="B134" s="213" t="s">
        <v>1312</v>
      </c>
      <c r="C134" s="212">
        <v>169650</v>
      </c>
      <c r="D134" s="212">
        <f t="shared" si="1"/>
        <v>169650</v>
      </c>
      <c r="E134" s="212"/>
      <c r="F134" s="212"/>
      <c r="G134" s="212"/>
      <c r="H134" s="309"/>
    </row>
    <row r="135" spans="1:8" ht="27.75" customHeight="1">
      <c r="A135" s="213" t="s">
        <v>1313</v>
      </c>
      <c r="B135" s="213" t="s">
        <v>1314</v>
      </c>
      <c r="C135" s="212">
        <v>14597.44</v>
      </c>
      <c r="D135" s="212">
        <f t="shared" si="1"/>
        <v>14597.44</v>
      </c>
      <c r="E135" s="212"/>
      <c r="F135" s="212"/>
      <c r="G135" s="212"/>
      <c r="H135" s="309"/>
    </row>
    <row r="136" spans="1:8" ht="27.75" customHeight="1">
      <c r="A136" s="213" t="s">
        <v>1315</v>
      </c>
      <c r="B136" s="213" t="s">
        <v>1316</v>
      </c>
      <c r="C136" s="212">
        <v>61108.8</v>
      </c>
      <c r="D136" s="212">
        <f t="shared" si="1"/>
        <v>61108.8</v>
      </c>
      <c r="E136" s="212"/>
      <c r="F136" s="212"/>
      <c r="G136" s="212"/>
      <c r="H136" s="309"/>
    </row>
    <row r="137" spans="1:8" ht="27.75" customHeight="1">
      <c r="A137" s="213" t="s">
        <v>1317</v>
      </c>
      <c r="B137" s="213" t="s">
        <v>1318</v>
      </c>
      <c r="C137" s="212">
        <v>454720</v>
      </c>
      <c r="D137" s="212">
        <f aca="true" t="shared" si="2" ref="D137:D200">+C137</f>
        <v>454720</v>
      </c>
      <c r="E137" s="212"/>
      <c r="F137" s="212"/>
      <c r="G137" s="212"/>
      <c r="H137" s="309"/>
    </row>
    <row r="138" spans="1:8" ht="27.75" customHeight="1">
      <c r="A138" s="213" t="s">
        <v>1319</v>
      </c>
      <c r="B138" s="213" t="s">
        <v>1320</v>
      </c>
      <c r="C138" s="212">
        <v>768000</v>
      </c>
      <c r="D138" s="212">
        <f t="shared" si="2"/>
        <v>768000</v>
      </c>
      <c r="E138" s="212"/>
      <c r="F138" s="212"/>
      <c r="G138" s="212"/>
      <c r="H138" s="309"/>
    </row>
    <row r="139" spans="1:8" ht="27.75" customHeight="1">
      <c r="A139" s="213" t="s">
        <v>1321</v>
      </c>
      <c r="B139" s="213" t="s">
        <v>1322</v>
      </c>
      <c r="C139" s="212">
        <v>559209.44</v>
      </c>
      <c r="D139" s="212">
        <f t="shared" si="2"/>
        <v>559209.44</v>
      </c>
      <c r="E139" s="212"/>
      <c r="F139" s="212"/>
      <c r="G139" s="212"/>
      <c r="H139" s="309"/>
    </row>
    <row r="140" spans="1:8" ht="27.75" customHeight="1">
      <c r="A140" s="213" t="s">
        <v>1323</v>
      </c>
      <c r="B140" s="213" t="s">
        <v>1324</v>
      </c>
      <c r="C140" s="212">
        <v>12995127.01</v>
      </c>
      <c r="D140" s="212">
        <f t="shared" si="2"/>
        <v>12995127.01</v>
      </c>
      <c r="E140" s="212"/>
      <c r="F140" s="212"/>
      <c r="G140" s="212"/>
      <c r="H140" s="309"/>
    </row>
    <row r="141" spans="1:8" ht="27.75" customHeight="1">
      <c r="A141" s="213" t="s">
        <v>1325</v>
      </c>
      <c r="B141" s="213" t="s">
        <v>1326</v>
      </c>
      <c r="C141" s="212">
        <v>43154.32</v>
      </c>
      <c r="D141" s="212">
        <f t="shared" si="2"/>
        <v>43154.32</v>
      </c>
      <c r="E141" s="212"/>
      <c r="F141" s="212"/>
      <c r="G141" s="212"/>
      <c r="H141" s="309"/>
    </row>
    <row r="142" spans="1:8" ht="27.75" customHeight="1">
      <c r="A142" s="213" t="s">
        <v>1327</v>
      </c>
      <c r="B142" s="213" t="s">
        <v>1328</v>
      </c>
      <c r="C142" s="212">
        <v>16749.73</v>
      </c>
      <c r="D142" s="212">
        <f t="shared" si="2"/>
        <v>16749.73</v>
      </c>
      <c r="E142" s="212"/>
      <c r="F142" s="212"/>
      <c r="G142" s="212"/>
      <c r="H142" s="309"/>
    </row>
    <row r="143" spans="1:8" ht="27.75" customHeight="1">
      <c r="A143" s="213" t="s">
        <v>1329</v>
      </c>
      <c r="B143" s="213" t="s">
        <v>1330</v>
      </c>
      <c r="C143" s="212">
        <v>11600</v>
      </c>
      <c r="D143" s="212">
        <f t="shared" si="2"/>
        <v>11600</v>
      </c>
      <c r="E143" s="212"/>
      <c r="F143" s="212"/>
      <c r="G143" s="212"/>
      <c r="H143" s="309"/>
    </row>
    <row r="144" spans="1:8" ht="27.75" customHeight="1">
      <c r="A144" s="213" t="s">
        <v>1331</v>
      </c>
      <c r="B144" s="213" t="s">
        <v>1332</v>
      </c>
      <c r="C144" s="212">
        <v>4414.52</v>
      </c>
      <c r="D144" s="212">
        <f t="shared" si="2"/>
        <v>4414.52</v>
      </c>
      <c r="E144" s="212"/>
      <c r="F144" s="212"/>
      <c r="G144" s="212"/>
      <c r="H144" s="309"/>
    </row>
    <row r="145" spans="1:8" ht="27.75" customHeight="1">
      <c r="A145" s="213" t="s">
        <v>1333</v>
      </c>
      <c r="B145" s="213" t="s">
        <v>1334</v>
      </c>
      <c r="C145" s="212">
        <v>11136</v>
      </c>
      <c r="D145" s="212">
        <f t="shared" si="2"/>
        <v>11136</v>
      </c>
      <c r="E145" s="212"/>
      <c r="F145" s="212"/>
      <c r="G145" s="212"/>
      <c r="H145" s="309"/>
    </row>
    <row r="146" spans="1:8" ht="27.75" customHeight="1">
      <c r="A146" s="213" t="s">
        <v>1335</v>
      </c>
      <c r="B146" s="213" t="s">
        <v>1336</v>
      </c>
      <c r="C146" s="212">
        <v>89661.13</v>
      </c>
      <c r="D146" s="212">
        <f t="shared" si="2"/>
        <v>89661.13</v>
      </c>
      <c r="E146" s="212"/>
      <c r="F146" s="212"/>
      <c r="G146" s="212"/>
      <c r="H146" s="309"/>
    </row>
    <row r="147" spans="1:8" ht="27.75" customHeight="1">
      <c r="A147" s="213" t="s">
        <v>1337</v>
      </c>
      <c r="B147" s="213" t="s">
        <v>1338</v>
      </c>
      <c r="C147" s="212">
        <v>16488.17</v>
      </c>
      <c r="D147" s="212">
        <f t="shared" si="2"/>
        <v>16488.17</v>
      </c>
      <c r="E147" s="212"/>
      <c r="F147" s="212"/>
      <c r="G147" s="212"/>
      <c r="H147" s="309"/>
    </row>
    <row r="148" spans="1:8" ht="27.75" customHeight="1">
      <c r="A148" s="213" t="s">
        <v>1339</v>
      </c>
      <c r="B148" s="213" t="s">
        <v>1340</v>
      </c>
      <c r="C148" s="212">
        <v>5220</v>
      </c>
      <c r="D148" s="212">
        <f t="shared" si="2"/>
        <v>5220</v>
      </c>
      <c r="E148" s="212"/>
      <c r="F148" s="212"/>
      <c r="G148" s="212"/>
      <c r="H148" s="309"/>
    </row>
    <row r="149" spans="1:8" ht="27.75" customHeight="1">
      <c r="A149" s="213" t="s">
        <v>1341</v>
      </c>
      <c r="B149" s="213" t="s">
        <v>1342</v>
      </c>
      <c r="C149" s="212">
        <v>318452.99</v>
      </c>
      <c r="D149" s="212">
        <f t="shared" si="2"/>
        <v>318452.99</v>
      </c>
      <c r="E149" s="212"/>
      <c r="F149" s="212"/>
      <c r="G149" s="212"/>
      <c r="H149" s="309"/>
    </row>
    <row r="150" spans="1:8" ht="27.75" customHeight="1">
      <c r="A150" s="213" t="s">
        <v>1343</v>
      </c>
      <c r="B150" s="213" t="s">
        <v>1344</v>
      </c>
      <c r="C150" s="212">
        <v>86020.61</v>
      </c>
      <c r="D150" s="212">
        <f t="shared" si="2"/>
        <v>86020.61</v>
      </c>
      <c r="E150" s="212"/>
      <c r="F150" s="212"/>
      <c r="G150" s="212"/>
      <c r="H150" s="309"/>
    </row>
    <row r="151" spans="1:8" ht="27.75" customHeight="1">
      <c r="A151" s="213" t="s">
        <v>1345</v>
      </c>
      <c r="B151" s="213" t="s">
        <v>1346</v>
      </c>
      <c r="C151" s="212">
        <v>1432</v>
      </c>
      <c r="D151" s="212">
        <f t="shared" si="2"/>
        <v>1432</v>
      </c>
      <c r="E151" s="212"/>
      <c r="F151" s="212"/>
      <c r="G151" s="212"/>
      <c r="H151" s="309"/>
    </row>
    <row r="152" spans="1:8" ht="27.75" customHeight="1">
      <c r="A152" s="213" t="s">
        <v>1347</v>
      </c>
      <c r="B152" s="213" t="s">
        <v>1348</v>
      </c>
      <c r="C152" s="212">
        <v>52472.99</v>
      </c>
      <c r="D152" s="212">
        <f t="shared" si="2"/>
        <v>52472.99</v>
      </c>
      <c r="E152" s="212"/>
      <c r="F152" s="212"/>
      <c r="G152" s="212"/>
      <c r="H152" s="309"/>
    </row>
    <row r="153" spans="1:8" ht="27.75" customHeight="1">
      <c r="A153" s="213" t="s">
        <v>1349</v>
      </c>
      <c r="B153" s="213" t="s">
        <v>1350</v>
      </c>
      <c r="C153" s="212">
        <v>-918</v>
      </c>
      <c r="D153" s="212">
        <f t="shared" si="2"/>
        <v>-918</v>
      </c>
      <c r="E153" s="212"/>
      <c r="F153" s="212"/>
      <c r="G153" s="212"/>
      <c r="H153" s="309"/>
    </row>
    <row r="154" spans="1:8" ht="27.75" customHeight="1">
      <c r="A154" s="213" t="s">
        <v>1351</v>
      </c>
      <c r="B154" s="213" t="s">
        <v>1352</v>
      </c>
      <c r="C154" s="212">
        <v>4759000</v>
      </c>
      <c r="D154" s="212">
        <f t="shared" si="2"/>
        <v>4759000</v>
      </c>
      <c r="E154" s="212"/>
      <c r="F154" s="212"/>
      <c r="G154" s="212"/>
      <c r="H154" s="309"/>
    </row>
    <row r="155" spans="1:8" ht="27.75" customHeight="1">
      <c r="A155" s="213" t="s">
        <v>1353</v>
      </c>
      <c r="B155" s="213" t="s">
        <v>1354</v>
      </c>
      <c r="C155" s="212">
        <v>21595.55</v>
      </c>
      <c r="D155" s="212">
        <f t="shared" si="2"/>
        <v>21595.55</v>
      </c>
      <c r="E155" s="212"/>
      <c r="F155" s="212"/>
      <c r="G155" s="212"/>
      <c r="H155" s="309"/>
    </row>
    <row r="156" spans="1:8" ht="27.75" customHeight="1">
      <c r="A156" s="213" t="s">
        <v>1355</v>
      </c>
      <c r="B156" s="213" t="s">
        <v>1356</v>
      </c>
      <c r="C156" s="212">
        <v>1502</v>
      </c>
      <c r="D156" s="212">
        <f t="shared" si="2"/>
        <v>1502</v>
      </c>
      <c r="E156" s="212"/>
      <c r="F156" s="212"/>
      <c r="G156" s="212"/>
      <c r="H156" s="309"/>
    </row>
    <row r="157" spans="1:8" ht="27.75" customHeight="1">
      <c r="A157" s="213" t="s">
        <v>1357</v>
      </c>
      <c r="B157" s="213" t="s">
        <v>1358</v>
      </c>
      <c r="C157" s="212">
        <v>591580</v>
      </c>
      <c r="D157" s="212">
        <f t="shared" si="2"/>
        <v>591580</v>
      </c>
      <c r="E157" s="212"/>
      <c r="F157" s="212"/>
      <c r="G157" s="212"/>
      <c r="H157" s="309"/>
    </row>
    <row r="158" spans="1:8" ht="27.75" customHeight="1">
      <c r="A158" s="213" t="s">
        <v>1359</v>
      </c>
      <c r="B158" s="213" t="s">
        <v>1360</v>
      </c>
      <c r="C158" s="212">
        <v>23217</v>
      </c>
      <c r="D158" s="212">
        <f t="shared" si="2"/>
        <v>23217</v>
      </c>
      <c r="E158" s="212"/>
      <c r="F158" s="212"/>
      <c r="G158" s="212"/>
      <c r="H158" s="309"/>
    </row>
    <row r="159" spans="1:8" ht="27.75" customHeight="1">
      <c r="A159" s="213" t="s">
        <v>1361</v>
      </c>
      <c r="B159" s="213" t="s">
        <v>1362</v>
      </c>
      <c r="C159" s="212">
        <v>63310.37</v>
      </c>
      <c r="D159" s="212">
        <f t="shared" si="2"/>
        <v>63310.37</v>
      </c>
      <c r="E159" s="212"/>
      <c r="F159" s="212"/>
      <c r="G159" s="212"/>
      <c r="H159" s="309"/>
    </row>
    <row r="160" spans="1:8" ht="27.75" customHeight="1">
      <c r="A160" s="213" t="s">
        <v>1363</v>
      </c>
      <c r="B160" s="213" t="s">
        <v>1364</v>
      </c>
      <c r="C160" s="212">
        <v>458213.94</v>
      </c>
      <c r="D160" s="212">
        <f t="shared" si="2"/>
        <v>458213.94</v>
      </c>
      <c r="E160" s="212"/>
      <c r="F160" s="212"/>
      <c r="G160" s="212"/>
      <c r="H160" s="309"/>
    </row>
    <row r="161" spans="1:8" ht="27.75" customHeight="1">
      <c r="A161" s="213" t="s">
        <v>1365</v>
      </c>
      <c r="B161" s="213" t="s">
        <v>1366</v>
      </c>
      <c r="C161" s="212">
        <v>16023.17</v>
      </c>
      <c r="D161" s="212">
        <f t="shared" si="2"/>
        <v>16023.17</v>
      </c>
      <c r="E161" s="212"/>
      <c r="F161" s="212"/>
      <c r="G161" s="212"/>
      <c r="H161" s="309"/>
    </row>
    <row r="162" spans="1:8" ht="27.75" customHeight="1">
      <c r="A162" s="213" t="s">
        <v>1367</v>
      </c>
      <c r="B162" s="213" t="s">
        <v>1368</v>
      </c>
      <c r="C162" s="212">
        <v>125</v>
      </c>
      <c r="D162" s="212">
        <f t="shared" si="2"/>
        <v>125</v>
      </c>
      <c r="E162" s="212"/>
      <c r="F162" s="212"/>
      <c r="G162" s="212"/>
      <c r="H162" s="309"/>
    </row>
    <row r="163" spans="1:8" ht="27.75" customHeight="1">
      <c r="A163" s="213" t="s">
        <v>1369</v>
      </c>
      <c r="B163" s="213" t="s">
        <v>1370</v>
      </c>
      <c r="C163" s="212">
        <v>1296</v>
      </c>
      <c r="D163" s="212">
        <f t="shared" si="2"/>
        <v>1296</v>
      </c>
      <c r="E163" s="212"/>
      <c r="F163" s="212"/>
      <c r="G163" s="212"/>
      <c r="H163" s="309"/>
    </row>
    <row r="164" spans="1:8" ht="27.75" customHeight="1">
      <c r="A164" s="213" t="s">
        <v>1371</v>
      </c>
      <c r="B164" s="213" t="s">
        <v>1372</v>
      </c>
      <c r="C164" s="212">
        <v>150800</v>
      </c>
      <c r="D164" s="212">
        <f t="shared" si="2"/>
        <v>150800</v>
      </c>
      <c r="E164" s="212"/>
      <c r="F164" s="212"/>
      <c r="G164" s="212"/>
      <c r="H164" s="309"/>
    </row>
    <row r="165" spans="1:8" ht="27.75" customHeight="1">
      <c r="A165" s="213" t="s">
        <v>1373</v>
      </c>
      <c r="B165" s="213" t="s">
        <v>1374</v>
      </c>
      <c r="C165" s="212">
        <v>25943.4</v>
      </c>
      <c r="D165" s="212">
        <f t="shared" si="2"/>
        <v>25943.4</v>
      </c>
      <c r="E165" s="212"/>
      <c r="F165" s="212"/>
      <c r="G165" s="212"/>
      <c r="H165" s="309"/>
    </row>
    <row r="166" spans="1:8" ht="27.75" customHeight="1">
      <c r="A166" s="213" t="s">
        <v>1375</v>
      </c>
      <c r="B166" s="213" t="s">
        <v>1376</v>
      </c>
      <c r="C166" s="212">
        <v>2650.6</v>
      </c>
      <c r="D166" s="212">
        <f t="shared" si="2"/>
        <v>2650.6</v>
      </c>
      <c r="E166" s="212"/>
      <c r="F166" s="212"/>
      <c r="G166" s="212"/>
      <c r="H166" s="309"/>
    </row>
    <row r="167" spans="1:8" ht="27.75" customHeight="1">
      <c r="A167" s="213" t="s">
        <v>1377</v>
      </c>
      <c r="B167" s="213" t="s">
        <v>1378</v>
      </c>
      <c r="C167" s="212">
        <v>79344</v>
      </c>
      <c r="D167" s="212">
        <f t="shared" si="2"/>
        <v>79344</v>
      </c>
      <c r="E167" s="212"/>
      <c r="F167" s="212"/>
      <c r="G167" s="212"/>
      <c r="H167" s="309"/>
    </row>
    <row r="168" spans="1:8" ht="27.75" customHeight="1">
      <c r="A168" s="213" t="s">
        <v>1379</v>
      </c>
      <c r="B168" s="213" t="s">
        <v>1380</v>
      </c>
      <c r="C168" s="212">
        <v>489061.8</v>
      </c>
      <c r="D168" s="212">
        <f t="shared" si="2"/>
        <v>489061.8</v>
      </c>
      <c r="E168" s="212"/>
      <c r="F168" s="212"/>
      <c r="G168" s="212"/>
      <c r="H168" s="309"/>
    </row>
    <row r="169" spans="1:8" ht="27.75" customHeight="1">
      <c r="A169" s="213" t="s">
        <v>1381</v>
      </c>
      <c r="B169" s="213" t="s">
        <v>1382</v>
      </c>
      <c r="C169" s="212">
        <v>30260.86</v>
      </c>
      <c r="D169" s="212">
        <f t="shared" si="2"/>
        <v>30260.86</v>
      </c>
      <c r="E169" s="212"/>
      <c r="F169" s="212"/>
      <c r="G169" s="212"/>
      <c r="H169" s="309"/>
    </row>
    <row r="170" spans="1:8" ht="27.75" customHeight="1">
      <c r="A170" s="213" t="s">
        <v>1383</v>
      </c>
      <c r="B170" s="213" t="s">
        <v>1384</v>
      </c>
      <c r="C170" s="212">
        <v>106000</v>
      </c>
      <c r="D170" s="212">
        <f t="shared" si="2"/>
        <v>106000</v>
      </c>
      <c r="E170" s="212"/>
      <c r="F170" s="212"/>
      <c r="G170" s="212"/>
      <c r="H170" s="309"/>
    </row>
    <row r="171" spans="1:8" ht="27.75" customHeight="1">
      <c r="A171" s="213" t="s">
        <v>1385</v>
      </c>
      <c r="B171" s="213" t="s">
        <v>1386</v>
      </c>
      <c r="C171" s="212">
        <v>38400</v>
      </c>
      <c r="D171" s="212">
        <f t="shared" si="2"/>
        <v>38400</v>
      </c>
      <c r="E171" s="212"/>
      <c r="F171" s="212"/>
      <c r="G171" s="212"/>
      <c r="H171" s="309"/>
    </row>
    <row r="172" spans="1:8" ht="27.75" customHeight="1">
      <c r="A172" s="213" t="s">
        <v>1387</v>
      </c>
      <c r="B172" s="213" t="s">
        <v>1388</v>
      </c>
      <c r="C172" s="212">
        <v>9320</v>
      </c>
      <c r="D172" s="212">
        <f t="shared" si="2"/>
        <v>9320</v>
      </c>
      <c r="E172" s="212"/>
      <c r="F172" s="212"/>
      <c r="G172" s="212"/>
      <c r="H172" s="309"/>
    </row>
    <row r="173" spans="1:8" ht="27.75" customHeight="1">
      <c r="A173" s="213" t="s">
        <v>1389</v>
      </c>
      <c r="B173" s="213" t="s">
        <v>1390</v>
      </c>
      <c r="C173" s="212">
        <v>87000</v>
      </c>
      <c r="D173" s="212">
        <f t="shared" si="2"/>
        <v>87000</v>
      </c>
      <c r="E173" s="212"/>
      <c r="F173" s="212"/>
      <c r="G173" s="212"/>
      <c r="H173" s="309"/>
    </row>
    <row r="174" spans="1:8" ht="27.75" customHeight="1">
      <c r="A174" s="213" t="s">
        <v>1391</v>
      </c>
      <c r="B174" s="213" t="s">
        <v>1392</v>
      </c>
      <c r="C174" s="212">
        <v>232000</v>
      </c>
      <c r="D174" s="212">
        <f t="shared" si="2"/>
        <v>232000</v>
      </c>
      <c r="E174" s="212"/>
      <c r="F174" s="212"/>
      <c r="G174" s="212"/>
      <c r="H174" s="309"/>
    </row>
    <row r="175" spans="1:8" ht="27.75" customHeight="1">
      <c r="A175" s="213" t="s">
        <v>1393</v>
      </c>
      <c r="B175" s="213" t="s">
        <v>1394</v>
      </c>
      <c r="C175" s="212">
        <v>587686.98</v>
      </c>
      <c r="D175" s="212">
        <f t="shared" si="2"/>
        <v>587686.98</v>
      </c>
      <c r="E175" s="212"/>
      <c r="F175" s="212"/>
      <c r="G175" s="212"/>
      <c r="H175" s="309"/>
    </row>
    <row r="176" spans="1:8" ht="27.75" customHeight="1">
      <c r="A176" s="213" t="s">
        <v>1395</v>
      </c>
      <c r="B176" s="213" t="s">
        <v>1396</v>
      </c>
      <c r="C176" s="212">
        <v>2596929.72</v>
      </c>
      <c r="D176" s="212">
        <f t="shared" si="2"/>
        <v>2596929.72</v>
      </c>
      <c r="E176" s="212"/>
      <c r="F176" s="212"/>
      <c r="G176" s="212"/>
      <c r="H176" s="309"/>
    </row>
    <row r="177" spans="1:8" ht="27.75" customHeight="1">
      <c r="A177" s="213" t="s">
        <v>1397</v>
      </c>
      <c r="B177" s="213" t="s">
        <v>1398</v>
      </c>
      <c r="C177" s="212">
        <v>64261.68</v>
      </c>
      <c r="D177" s="212">
        <f t="shared" si="2"/>
        <v>64261.68</v>
      </c>
      <c r="E177" s="212"/>
      <c r="F177" s="212"/>
      <c r="G177" s="212"/>
      <c r="H177" s="309"/>
    </row>
    <row r="178" spans="1:8" ht="27.75" customHeight="1">
      <c r="A178" s="213" t="s">
        <v>1399</v>
      </c>
      <c r="B178" s="213" t="s">
        <v>1400</v>
      </c>
      <c r="C178" s="212">
        <v>17495.85</v>
      </c>
      <c r="D178" s="212">
        <f t="shared" si="2"/>
        <v>17495.85</v>
      </c>
      <c r="E178" s="212"/>
      <c r="F178" s="212"/>
      <c r="G178" s="212"/>
      <c r="H178" s="309"/>
    </row>
    <row r="179" spans="1:8" ht="27.75" customHeight="1">
      <c r="A179" s="213" t="s">
        <v>1401</v>
      </c>
      <c r="B179" s="213" t="s">
        <v>1402</v>
      </c>
      <c r="C179" s="212">
        <v>21972.14</v>
      </c>
      <c r="D179" s="212">
        <f t="shared" si="2"/>
        <v>21972.14</v>
      </c>
      <c r="E179" s="212"/>
      <c r="F179" s="212"/>
      <c r="G179" s="212"/>
      <c r="H179" s="309"/>
    </row>
    <row r="180" spans="1:8" ht="27.75" customHeight="1">
      <c r="A180" s="213" t="s">
        <v>1403</v>
      </c>
      <c r="B180" s="213" t="s">
        <v>1404</v>
      </c>
      <c r="C180" s="212">
        <v>11117.34</v>
      </c>
      <c r="D180" s="212">
        <f t="shared" si="2"/>
        <v>11117.34</v>
      </c>
      <c r="E180" s="212"/>
      <c r="F180" s="212"/>
      <c r="G180" s="212"/>
      <c r="H180" s="309"/>
    </row>
    <row r="181" spans="1:8" ht="27.75" customHeight="1">
      <c r="A181" s="213" t="s">
        <v>1405</v>
      </c>
      <c r="B181" s="213" t="s">
        <v>1406</v>
      </c>
      <c r="C181" s="212">
        <v>15319.02</v>
      </c>
      <c r="D181" s="212">
        <f t="shared" si="2"/>
        <v>15319.02</v>
      </c>
      <c r="E181" s="212"/>
      <c r="F181" s="212"/>
      <c r="G181" s="212"/>
      <c r="H181" s="309"/>
    </row>
    <row r="182" spans="1:8" ht="27.75" customHeight="1">
      <c r="A182" s="213" t="s">
        <v>1407</v>
      </c>
      <c r="B182" s="213" t="s">
        <v>1408</v>
      </c>
      <c r="C182" s="212">
        <v>29000</v>
      </c>
      <c r="D182" s="212">
        <f t="shared" si="2"/>
        <v>29000</v>
      </c>
      <c r="E182" s="212"/>
      <c r="F182" s="212"/>
      <c r="G182" s="212"/>
      <c r="H182" s="309"/>
    </row>
    <row r="183" spans="1:8" ht="27.75" customHeight="1">
      <c r="A183" s="213" t="s">
        <v>1409</v>
      </c>
      <c r="B183" s="213" t="s">
        <v>1410</v>
      </c>
      <c r="C183" s="212">
        <v>38788.77</v>
      </c>
      <c r="D183" s="212">
        <f t="shared" si="2"/>
        <v>38788.77</v>
      </c>
      <c r="E183" s="212"/>
      <c r="F183" s="212"/>
      <c r="G183" s="212"/>
      <c r="H183" s="309"/>
    </row>
    <row r="184" spans="1:8" ht="27.75" customHeight="1">
      <c r="A184" s="213" t="s">
        <v>1411</v>
      </c>
      <c r="B184" s="213" t="s">
        <v>1412</v>
      </c>
      <c r="C184" s="212">
        <v>17913.15</v>
      </c>
      <c r="D184" s="212">
        <f t="shared" si="2"/>
        <v>17913.15</v>
      </c>
      <c r="E184" s="212"/>
      <c r="F184" s="212"/>
      <c r="G184" s="212"/>
      <c r="H184" s="309"/>
    </row>
    <row r="185" spans="1:8" ht="27.75" customHeight="1">
      <c r="A185" s="213" t="s">
        <v>1413</v>
      </c>
      <c r="B185" s="213" t="s">
        <v>1414</v>
      </c>
      <c r="C185" s="212">
        <v>268127.04</v>
      </c>
      <c r="D185" s="212">
        <f t="shared" si="2"/>
        <v>268127.04</v>
      </c>
      <c r="E185" s="212"/>
      <c r="F185" s="212"/>
      <c r="G185" s="212"/>
      <c r="H185" s="309"/>
    </row>
    <row r="186" spans="1:8" ht="27.75" customHeight="1">
      <c r="A186" s="213" t="s">
        <v>1415</v>
      </c>
      <c r="B186" s="213" t="s">
        <v>1416</v>
      </c>
      <c r="C186" s="212">
        <v>478500</v>
      </c>
      <c r="D186" s="212">
        <f t="shared" si="2"/>
        <v>478500</v>
      </c>
      <c r="E186" s="212"/>
      <c r="F186" s="212"/>
      <c r="G186" s="212"/>
      <c r="H186" s="309"/>
    </row>
    <row r="187" spans="1:8" ht="27.75" customHeight="1">
      <c r="A187" s="213" t="s">
        <v>1417</v>
      </c>
      <c r="B187" s="213" t="s">
        <v>1418</v>
      </c>
      <c r="C187" s="212">
        <v>18207.44</v>
      </c>
      <c r="D187" s="212">
        <f t="shared" si="2"/>
        <v>18207.44</v>
      </c>
      <c r="E187" s="212"/>
      <c r="F187" s="212"/>
      <c r="G187" s="212"/>
      <c r="H187" s="309"/>
    </row>
    <row r="188" spans="1:8" ht="27.75" customHeight="1">
      <c r="A188" s="213" t="s">
        <v>1419</v>
      </c>
      <c r="B188" s="213" t="s">
        <v>1420</v>
      </c>
      <c r="C188" s="212">
        <v>67900</v>
      </c>
      <c r="D188" s="212">
        <f t="shared" si="2"/>
        <v>67900</v>
      </c>
      <c r="E188" s="212"/>
      <c r="F188" s="212"/>
      <c r="G188" s="212"/>
      <c r="H188" s="309"/>
    </row>
    <row r="189" spans="1:8" ht="27.75" customHeight="1">
      <c r="A189" s="213" t="s">
        <v>1421</v>
      </c>
      <c r="B189" s="213" t="s">
        <v>1422</v>
      </c>
      <c r="C189" s="212">
        <v>447864.4</v>
      </c>
      <c r="D189" s="212">
        <f t="shared" si="2"/>
        <v>447864.4</v>
      </c>
      <c r="E189" s="212"/>
      <c r="F189" s="212"/>
      <c r="G189" s="212"/>
      <c r="H189" s="309"/>
    </row>
    <row r="190" spans="1:8" ht="27.75" customHeight="1">
      <c r="A190" s="213" t="s">
        <v>1423</v>
      </c>
      <c r="B190" s="213" t="s">
        <v>1424</v>
      </c>
      <c r="C190" s="212">
        <v>14355.77</v>
      </c>
      <c r="D190" s="212">
        <f t="shared" si="2"/>
        <v>14355.77</v>
      </c>
      <c r="E190" s="212"/>
      <c r="F190" s="212"/>
      <c r="G190" s="212"/>
      <c r="H190" s="309"/>
    </row>
    <row r="191" spans="1:8" ht="27.75" customHeight="1">
      <c r="A191" s="213" t="s">
        <v>1425</v>
      </c>
      <c r="B191" s="213" t="s">
        <v>1426</v>
      </c>
      <c r="C191" s="212">
        <v>21238.43</v>
      </c>
      <c r="D191" s="212">
        <f t="shared" si="2"/>
        <v>21238.43</v>
      </c>
      <c r="E191" s="212"/>
      <c r="F191" s="212"/>
      <c r="G191" s="212"/>
      <c r="H191" s="309"/>
    </row>
    <row r="192" spans="1:8" ht="27.75" customHeight="1">
      <c r="A192" s="213" t="s">
        <v>1427</v>
      </c>
      <c r="B192" s="213" t="s">
        <v>1428</v>
      </c>
      <c r="C192" s="212">
        <v>116000</v>
      </c>
      <c r="D192" s="212">
        <f t="shared" si="2"/>
        <v>116000</v>
      </c>
      <c r="E192" s="212"/>
      <c r="F192" s="212"/>
      <c r="G192" s="212"/>
      <c r="H192" s="309"/>
    </row>
    <row r="193" spans="1:8" ht="27.75" customHeight="1">
      <c r="A193" s="213" t="s">
        <v>1429</v>
      </c>
      <c r="B193" s="213" t="s">
        <v>1430</v>
      </c>
      <c r="C193" s="212">
        <v>20723.4</v>
      </c>
      <c r="D193" s="212">
        <f t="shared" si="2"/>
        <v>20723.4</v>
      </c>
      <c r="E193" s="212"/>
      <c r="F193" s="212"/>
      <c r="G193" s="212"/>
      <c r="H193" s="309"/>
    </row>
    <row r="194" spans="1:8" ht="27.75" customHeight="1">
      <c r="A194" s="213" t="s">
        <v>1431</v>
      </c>
      <c r="B194" s="213" t="s">
        <v>1432</v>
      </c>
      <c r="C194" s="212">
        <v>360702</v>
      </c>
      <c r="D194" s="212">
        <f t="shared" si="2"/>
        <v>360702</v>
      </c>
      <c r="E194" s="212"/>
      <c r="F194" s="212"/>
      <c r="G194" s="212"/>
      <c r="H194" s="309"/>
    </row>
    <row r="195" spans="1:8" ht="27.75" customHeight="1">
      <c r="A195" s="213" t="s">
        <v>1433</v>
      </c>
      <c r="B195" s="213" t="s">
        <v>561</v>
      </c>
      <c r="C195" s="212">
        <v>527000</v>
      </c>
      <c r="D195" s="212">
        <f t="shared" si="2"/>
        <v>527000</v>
      </c>
      <c r="E195" s="212"/>
      <c r="F195" s="212"/>
      <c r="G195" s="212"/>
      <c r="H195" s="309"/>
    </row>
    <row r="196" spans="1:8" ht="27.75" customHeight="1">
      <c r="A196" s="213" t="s">
        <v>1434</v>
      </c>
      <c r="B196" s="213" t="s">
        <v>1435</v>
      </c>
      <c r="C196" s="212">
        <v>24000.01</v>
      </c>
      <c r="D196" s="212">
        <f t="shared" si="2"/>
        <v>24000.01</v>
      </c>
      <c r="E196" s="212"/>
      <c r="F196" s="212"/>
      <c r="G196" s="212"/>
      <c r="H196" s="309"/>
    </row>
    <row r="197" spans="1:8" ht="27.75" customHeight="1">
      <c r="A197" s="213" t="s">
        <v>1436</v>
      </c>
      <c r="B197" s="213" t="s">
        <v>1437</v>
      </c>
      <c r="C197" s="212">
        <v>12203.2</v>
      </c>
      <c r="D197" s="212">
        <f t="shared" si="2"/>
        <v>12203.2</v>
      </c>
      <c r="E197" s="212"/>
      <c r="F197" s="212"/>
      <c r="G197" s="212"/>
      <c r="H197" s="309"/>
    </row>
    <row r="198" spans="1:8" ht="27.75" customHeight="1">
      <c r="A198" s="213" t="s">
        <v>1438</v>
      </c>
      <c r="B198" s="213" t="s">
        <v>1439</v>
      </c>
      <c r="C198" s="212">
        <v>4726</v>
      </c>
      <c r="D198" s="212">
        <f t="shared" si="2"/>
        <v>4726</v>
      </c>
      <c r="E198" s="212"/>
      <c r="F198" s="212"/>
      <c r="G198" s="212"/>
      <c r="H198" s="309"/>
    </row>
    <row r="199" spans="1:8" ht="27.75" customHeight="1">
      <c r="A199" s="213" t="s">
        <v>1440</v>
      </c>
      <c r="B199" s="213" t="s">
        <v>1441</v>
      </c>
      <c r="C199" s="212">
        <v>41002.26</v>
      </c>
      <c r="D199" s="212">
        <f t="shared" si="2"/>
        <v>41002.26</v>
      </c>
      <c r="E199" s="212"/>
      <c r="F199" s="212"/>
      <c r="G199" s="212"/>
      <c r="H199" s="309"/>
    </row>
    <row r="200" spans="1:8" ht="27.75" customHeight="1">
      <c r="A200" s="213" t="s">
        <v>1442</v>
      </c>
      <c r="B200" s="213" t="s">
        <v>1443</v>
      </c>
      <c r="C200" s="212">
        <v>992240.8</v>
      </c>
      <c r="D200" s="212">
        <f t="shared" si="2"/>
        <v>992240.8</v>
      </c>
      <c r="E200" s="212"/>
      <c r="F200" s="212"/>
      <c r="G200" s="212"/>
      <c r="H200" s="309"/>
    </row>
    <row r="201" spans="1:8" ht="27.75" customHeight="1">
      <c r="A201" s="213" t="s">
        <v>1444</v>
      </c>
      <c r="B201" s="213" t="s">
        <v>1445</v>
      </c>
      <c r="C201" s="212">
        <v>389886.36</v>
      </c>
      <c r="D201" s="212">
        <f aca="true" t="shared" si="3" ref="D201:D264">+C201</f>
        <v>389886.36</v>
      </c>
      <c r="E201" s="212"/>
      <c r="F201" s="212"/>
      <c r="G201" s="212"/>
      <c r="H201" s="309"/>
    </row>
    <row r="202" spans="1:8" ht="27.75" customHeight="1">
      <c r="A202" s="213" t="s">
        <v>1446</v>
      </c>
      <c r="B202" s="213" t="s">
        <v>1447</v>
      </c>
      <c r="C202" s="212">
        <v>305000</v>
      </c>
      <c r="D202" s="212">
        <f t="shared" si="3"/>
        <v>305000</v>
      </c>
      <c r="E202" s="212"/>
      <c r="F202" s="212"/>
      <c r="G202" s="212"/>
      <c r="H202" s="309"/>
    </row>
    <row r="203" spans="1:8" ht="27.75" customHeight="1">
      <c r="A203" s="213" t="s">
        <v>1448</v>
      </c>
      <c r="B203" s="213" t="s">
        <v>1449</v>
      </c>
      <c r="C203" s="212">
        <v>17339.45</v>
      </c>
      <c r="D203" s="212">
        <f t="shared" si="3"/>
        <v>17339.45</v>
      </c>
      <c r="E203" s="212"/>
      <c r="F203" s="212"/>
      <c r="G203" s="212"/>
      <c r="H203" s="309"/>
    </row>
    <row r="204" spans="1:8" ht="27.75" customHeight="1">
      <c r="A204" s="213" t="s">
        <v>1450</v>
      </c>
      <c r="B204" s="213" t="s">
        <v>1451</v>
      </c>
      <c r="C204" s="212">
        <v>9776.48</v>
      </c>
      <c r="D204" s="212">
        <f t="shared" si="3"/>
        <v>9776.48</v>
      </c>
      <c r="E204" s="212"/>
      <c r="F204" s="212"/>
      <c r="G204" s="212"/>
      <c r="H204" s="309"/>
    </row>
    <row r="205" spans="1:8" ht="27.75" customHeight="1">
      <c r="A205" s="213" t="s">
        <v>1452</v>
      </c>
      <c r="B205" s="213" t="s">
        <v>1453</v>
      </c>
      <c r="C205" s="212">
        <v>8523948</v>
      </c>
      <c r="D205" s="212">
        <f t="shared" si="3"/>
        <v>8523948</v>
      </c>
      <c r="E205" s="212"/>
      <c r="F205" s="212"/>
      <c r="G205" s="212"/>
      <c r="H205" s="309"/>
    </row>
    <row r="206" spans="1:8" ht="27.75" customHeight="1">
      <c r="A206" s="213" t="s">
        <v>1454</v>
      </c>
      <c r="B206" s="213" t="s">
        <v>1455</v>
      </c>
      <c r="C206" s="212">
        <v>23759.12</v>
      </c>
      <c r="D206" s="212">
        <f t="shared" si="3"/>
        <v>23759.12</v>
      </c>
      <c r="E206" s="212"/>
      <c r="F206" s="212"/>
      <c r="G206" s="212"/>
      <c r="H206" s="309"/>
    </row>
    <row r="207" spans="1:8" ht="27.75" customHeight="1">
      <c r="A207" s="213" t="s">
        <v>1456</v>
      </c>
      <c r="B207" s="213" t="s">
        <v>1457</v>
      </c>
      <c r="C207" s="212">
        <v>405885.16</v>
      </c>
      <c r="D207" s="212">
        <f t="shared" si="3"/>
        <v>405885.16</v>
      </c>
      <c r="E207" s="212"/>
      <c r="F207" s="212"/>
      <c r="G207" s="212"/>
      <c r="H207" s="309"/>
    </row>
    <row r="208" spans="1:8" ht="27.75" customHeight="1">
      <c r="A208" s="213" t="s">
        <v>1458</v>
      </c>
      <c r="B208" s="213" t="s">
        <v>1100</v>
      </c>
      <c r="C208" s="212">
        <v>29772578.86</v>
      </c>
      <c r="D208" s="212">
        <f t="shared" si="3"/>
        <v>29772578.86</v>
      </c>
      <c r="E208" s="212"/>
      <c r="F208" s="212"/>
      <c r="G208" s="212"/>
      <c r="H208" s="309"/>
    </row>
    <row r="209" spans="1:8" ht="27.75" customHeight="1">
      <c r="A209" s="213" t="s">
        <v>1459</v>
      </c>
      <c r="B209" s="213" t="s">
        <v>1460</v>
      </c>
      <c r="C209" s="212">
        <v>249727.58</v>
      </c>
      <c r="D209" s="212">
        <f t="shared" si="3"/>
        <v>249727.58</v>
      </c>
      <c r="E209" s="212"/>
      <c r="F209" s="212"/>
      <c r="G209" s="212"/>
      <c r="H209" s="309"/>
    </row>
    <row r="210" spans="1:8" ht="27.75" customHeight="1">
      <c r="A210" s="213" t="s">
        <v>1461</v>
      </c>
      <c r="B210" s="213" t="s">
        <v>1462</v>
      </c>
      <c r="C210" s="212">
        <v>10987.46</v>
      </c>
      <c r="D210" s="212">
        <f t="shared" si="3"/>
        <v>10987.46</v>
      </c>
      <c r="E210" s="212"/>
      <c r="F210" s="212"/>
      <c r="G210" s="212"/>
      <c r="H210" s="309"/>
    </row>
    <row r="211" spans="1:8" ht="27.75" customHeight="1">
      <c r="A211" s="213" t="s">
        <v>1463</v>
      </c>
      <c r="B211" s="213" t="s">
        <v>1464</v>
      </c>
      <c r="C211" s="212">
        <v>25588.16</v>
      </c>
      <c r="D211" s="212">
        <f t="shared" si="3"/>
        <v>25588.16</v>
      </c>
      <c r="E211" s="212"/>
      <c r="F211" s="212"/>
      <c r="G211" s="212"/>
      <c r="H211" s="309"/>
    </row>
    <row r="212" spans="1:8" ht="27.75" customHeight="1">
      <c r="A212" s="213" t="s">
        <v>1465</v>
      </c>
      <c r="B212" s="213" t="s">
        <v>1466</v>
      </c>
      <c r="C212" s="212">
        <v>8289.36</v>
      </c>
      <c r="D212" s="212">
        <f t="shared" si="3"/>
        <v>8289.36</v>
      </c>
      <c r="E212" s="212"/>
      <c r="F212" s="212"/>
      <c r="G212" s="212"/>
      <c r="H212" s="309"/>
    </row>
    <row r="213" spans="1:8" ht="27.75" customHeight="1">
      <c r="A213" s="213" t="s">
        <v>1467</v>
      </c>
      <c r="B213" s="213" t="s">
        <v>1468</v>
      </c>
      <c r="C213" s="212">
        <v>246500</v>
      </c>
      <c r="D213" s="212">
        <f t="shared" si="3"/>
        <v>246500</v>
      </c>
      <c r="E213" s="212"/>
      <c r="F213" s="212"/>
      <c r="G213" s="212"/>
      <c r="H213" s="309"/>
    </row>
    <row r="214" spans="1:8" ht="27.75" customHeight="1">
      <c r="A214" s="213" t="s">
        <v>1469</v>
      </c>
      <c r="B214" s="213" t="s">
        <v>1470</v>
      </c>
      <c r="C214" s="212">
        <v>1443572.44</v>
      </c>
      <c r="D214" s="212">
        <f t="shared" si="3"/>
        <v>1443572.44</v>
      </c>
      <c r="E214" s="212"/>
      <c r="F214" s="212"/>
      <c r="G214" s="212"/>
      <c r="H214" s="309"/>
    </row>
    <row r="215" spans="1:8" ht="27.75" customHeight="1">
      <c r="A215" s="213" t="s">
        <v>1471</v>
      </c>
      <c r="B215" s="213" t="s">
        <v>1472</v>
      </c>
      <c r="C215" s="212">
        <v>1566746.91</v>
      </c>
      <c r="D215" s="212">
        <f t="shared" si="3"/>
        <v>1566746.91</v>
      </c>
      <c r="E215" s="212"/>
      <c r="F215" s="212"/>
      <c r="G215" s="212"/>
      <c r="H215" s="309"/>
    </row>
    <row r="216" spans="1:8" ht="27.75" customHeight="1">
      <c r="A216" s="213" t="s">
        <v>1473</v>
      </c>
      <c r="B216" s="213" t="s">
        <v>1474</v>
      </c>
      <c r="C216" s="212">
        <v>732831.5</v>
      </c>
      <c r="D216" s="212">
        <f t="shared" si="3"/>
        <v>732831.5</v>
      </c>
      <c r="E216" s="212"/>
      <c r="F216" s="212"/>
      <c r="G216" s="212"/>
      <c r="H216" s="309"/>
    </row>
    <row r="217" spans="1:8" ht="27.75" customHeight="1">
      <c r="A217" s="213" t="s">
        <v>1475</v>
      </c>
      <c r="B217" s="213" t="s">
        <v>1476</v>
      </c>
      <c r="C217" s="212">
        <v>158225.68</v>
      </c>
      <c r="D217" s="212">
        <f t="shared" si="3"/>
        <v>158225.68</v>
      </c>
      <c r="E217" s="212"/>
      <c r="F217" s="212"/>
      <c r="G217" s="212"/>
      <c r="H217" s="309"/>
    </row>
    <row r="218" spans="1:8" ht="27.75" customHeight="1">
      <c r="A218" s="213" t="s">
        <v>1477</v>
      </c>
      <c r="B218" s="213" t="s">
        <v>1478</v>
      </c>
      <c r="C218" s="212">
        <v>25696.88</v>
      </c>
      <c r="D218" s="212">
        <f t="shared" si="3"/>
        <v>25696.88</v>
      </c>
      <c r="E218" s="212"/>
      <c r="F218" s="212"/>
      <c r="G218" s="212"/>
      <c r="H218" s="309"/>
    </row>
    <row r="219" spans="1:8" ht="27.75" customHeight="1">
      <c r="A219" s="213" t="s">
        <v>1479</v>
      </c>
      <c r="B219" s="213" t="s">
        <v>1480</v>
      </c>
      <c r="C219" s="212">
        <v>56943.86</v>
      </c>
      <c r="D219" s="212">
        <f t="shared" si="3"/>
        <v>56943.86</v>
      </c>
      <c r="E219" s="212"/>
      <c r="F219" s="212"/>
      <c r="G219" s="212"/>
      <c r="H219" s="309"/>
    </row>
    <row r="220" spans="1:8" ht="27.75" customHeight="1">
      <c r="A220" s="213" t="s">
        <v>1481</v>
      </c>
      <c r="B220" s="213" t="s">
        <v>1482</v>
      </c>
      <c r="C220" s="212">
        <v>2958980.17</v>
      </c>
      <c r="D220" s="212">
        <f t="shared" si="3"/>
        <v>2958980.17</v>
      </c>
      <c r="E220" s="212"/>
      <c r="F220" s="212"/>
      <c r="G220" s="212"/>
      <c r="H220" s="309"/>
    </row>
    <row r="221" spans="1:8" ht="27.75" customHeight="1">
      <c r="A221" s="213" t="s">
        <v>1483</v>
      </c>
      <c r="B221" s="213" t="s">
        <v>1484</v>
      </c>
      <c r="C221" s="212">
        <v>7108.41</v>
      </c>
      <c r="D221" s="212">
        <f t="shared" si="3"/>
        <v>7108.41</v>
      </c>
      <c r="E221" s="212"/>
      <c r="F221" s="212"/>
      <c r="G221" s="212"/>
      <c r="H221" s="309"/>
    </row>
    <row r="222" spans="1:8" ht="27.75" customHeight="1">
      <c r="A222" s="213" t="s">
        <v>1485</v>
      </c>
      <c r="B222" s="213" t="s">
        <v>1486</v>
      </c>
      <c r="C222" s="212">
        <v>2071769.71</v>
      </c>
      <c r="D222" s="212">
        <f t="shared" si="3"/>
        <v>2071769.71</v>
      </c>
      <c r="E222" s="212"/>
      <c r="F222" s="212"/>
      <c r="G222" s="212"/>
      <c r="H222" s="309"/>
    </row>
    <row r="223" spans="1:8" ht="27.75" customHeight="1">
      <c r="A223" s="213" t="s">
        <v>1487</v>
      </c>
      <c r="B223" s="213" t="s">
        <v>759</v>
      </c>
      <c r="C223" s="212">
        <v>1288916.03</v>
      </c>
      <c r="D223" s="212">
        <f t="shared" si="3"/>
        <v>1288916.03</v>
      </c>
      <c r="E223" s="212"/>
      <c r="F223" s="212"/>
      <c r="G223" s="212"/>
      <c r="H223" s="309"/>
    </row>
    <row r="224" spans="1:8" ht="27.75" customHeight="1">
      <c r="A224" s="213" t="s">
        <v>1488</v>
      </c>
      <c r="B224" s="213" t="s">
        <v>1489</v>
      </c>
      <c r="C224" s="212">
        <v>1897639.46</v>
      </c>
      <c r="D224" s="212">
        <f t="shared" si="3"/>
        <v>1897639.46</v>
      </c>
      <c r="E224" s="212"/>
      <c r="F224" s="212"/>
      <c r="G224" s="212"/>
      <c r="H224" s="309"/>
    </row>
    <row r="225" spans="1:8" ht="27.75" customHeight="1">
      <c r="A225" s="213" t="s">
        <v>1490</v>
      </c>
      <c r="B225" s="213" t="s">
        <v>1491</v>
      </c>
      <c r="C225" s="212">
        <v>7607.75</v>
      </c>
      <c r="D225" s="212">
        <f t="shared" si="3"/>
        <v>7607.75</v>
      </c>
      <c r="E225" s="212"/>
      <c r="F225" s="212"/>
      <c r="G225" s="212"/>
      <c r="H225" s="309"/>
    </row>
    <row r="226" spans="1:8" ht="27.75" customHeight="1">
      <c r="A226" s="213" t="s">
        <v>1492</v>
      </c>
      <c r="B226" s="213" t="s">
        <v>1493</v>
      </c>
      <c r="C226" s="212">
        <v>583547.3</v>
      </c>
      <c r="D226" s="212">
        <f t="shared" si="3"/>
        <v>583547.3</v>
      </c>
      <c r="E226" s="212"/>
      <c r="F226" s="212"/>
      <c r="G226" s="212"/>
      <c r="H226" s="309"/>
    </row>
    <row r="227" spans="1:8" ht="27.75" customHeight="1">
      <c r="A227" s="213" t="s">
        <v>1494</v>
      </c>
      <c r="B227" s="213" t="s">
        <v>1495</v>
      </c>
      <c r="C227" s="212">
        <v>27578.66</v>
      </c>
      <c r="D227" s="212">
        <f t="shared" si="3"/>
        <v>27578.66</v>
      </c>
      <c r="E227" s="212"/>
      <c r="F227" s="212"/>
      <c r="G227" s="212"/>
      <c r="H227" s="309"/>
    </row>
    <row r="228" spans="1:8" ht="27.75" customHeight="1">
      <c r="A228" s="213" t="s">
        <v>1496</v>
      </c>
      <c r="B228" s="213" t="s">
        <v>713</v>
      </c>
      <c r="C228" s="212">
        <v>434087.17</v>
      </c>
      <c r="D228" s="212">
        <f t="shared" si="3"/>
        <v>434087.17</v>
      </c>
      <c r="E228" s="212"/>
      <c r="F228" s="212"/>
      <c r="G228" s="212"/>
      <c r="H228" s="309"/>
    </row>
    <row r="229" spans="1:8" ht="27.75" customHeight="1">
      <c r="A229" s="213" t="s">
        <v>1497</v>
      </c>
      <c r="B229" s="213" t="s">
        <v>1498</v>
      </c>
      <c r="C229" s="212">
        <v>80080.17</v>
      </c>
      <c r="D229" s="212">
        <f t="shared" si="3"/>
        <v>80080.17</v>
      </c>
      <c r="E229" s="212"/>
      <c r="F229" s="212"/>
      <c r="G229" s="212"/>
      <c r="H229" s="309"/>
    </row>
    <row r="230" spans="1:8" ht="27.75" customHeight="1">
      <c r="A230" s="213" t="s">
        <v>1499</v>
      </c>
      <c r="B230" s="213" t="s">
        <v>1500</v>
      </c>
      <c r="C230" s="212">
        <v>245764.13</v>
      </c>
      <c r="D230" s="212">
        <f t="shared" si="3"/>
        <v>245764.13</v>
      </c>
      <c r="E230" s="212"/>
      <c r="F230" s="212"/>
      <c r="G230" s="212"/>
      <c r="H230" s="309"/>
    </row>
    <row r="231" spans="1:8" ht="27.75" customHeight="1">
      <c r="A231" s="213" t="s">
        <v>1501</v>
      </c>
      <c r="B231" s="213" t="s">
        <v>1502</v>
      </c>
      <c r="C231" s="212">
        <v>2997556.15</v>
      </c>
      <c r="D231" s="212">
        <f t="shared" si="3"/>
        <v>2997556.15</v>
      </c>
      <c r="E231" s="212"/>
      <c r="F231" s="212"/>
      <c r="G231" s="212"/>
      <c r="H231" s="309"/>
    </row>
    <row r="232" spans="1:8" ht="27.75" customHeight="1">
      <c r="A232" s="213" t="s">
        <v>1503</v>
      </c>
      <c r="B232" s="213" t="s">
        <v>1504</v>
      </c>
      <c r="C232" s="212">
        <v>1079341.25</v>
      </c>
      <c r="D232" s="212">
        <f t="shared" si="3"/>
        <v>1079341.25</v>
      </c>
      <c r="E232" s="212"/>
      <c r="F232" s="212"/>
      <c r="G232" s="212"/>
      <c r="H232" s="309"/>
    </row>
    <row r="233" spans="1:8" ht="27.75" customHeight="1">
      <c r="A233" s="213" t="s">
        <v>1505</v>
      </c>
      <c r="B233" s="213" t="s">
        <v>1506</v>
      </c>
      <c r="C233" s="212">
        <v>84271.04</v>
      </c>
      <c r="D233" s="212">
        <f t="shared" si="3"/>
        <v>84271.04</v>
      </c>
      <c r="E233" s="212"/>
      <c r="F233" s="212"/>
      <c r="G233" s="212"/>
      <c r="H233" s="309"/>
    </row>
    <row r="234" spans="1:8" ht="27.75" customHeight="1">
      <c r="A234" s="213" t="s">
        <v>1507</v>
      </c>
      <c r="B234" s="213" t="s">
        <v>573</v>
      </c>
      <c r="C234" s="212">
        <v>169358.79</v>
      </c>
      <c r="D234" s="212">
        <f t="shared" si="3"/>
        <v>169358.79</v>
      </c>
      <c r="E234" s="212"/>
      <c r="F234" s="212"/>
      <c r="G234" s="212"/>
      <c r="H234" s="309"/>
    </row>
    <row r="235" spans="1:8" ht="27.75" customHeight="1">
      <c r="A235" s="213" t="s">
        <v>1508</v>
      </c>
      <c r="B235" s="213" t="s">
        <v>611</v>
      </c>
      <c r="C235" s="212">
        <v>61769.93</v>
      </c>
      <c r="D235" s="212">
        <f t="shared" si="3"/>
        <v>61769.93</v>
      </c>
      <c r="E235" s="212"/>
      <c r="F235" s="212"/>
      <c r="G235" s="212"/>
      <c r="H235" s="309"/>
    </row>
    <row r="236" spans="1:8" ht="27.75" customHeight="1">
      <c r="A236" s="213" t="s">
        <v>1509</v>
      </c>
      <c r="B236" s="213" t="s">
        <v>1510</v>
      </c>
      <c r="C236" s="212">
        <v>80629.87</v>
      </c>
      <c r="D236" s="212">
        <f t="shared" si="3"/>
        <v>80629.87</v>
      </c>
      <c r="E236" s="212"/>
      <c r="F236" s="212"/>
      <c r="G236" s="212"/>
      <c r="H236" s="309"/>
    </row>
    <row r="237" spans="1:8" ht="27.75" customHeight="1">
      <c r="A237" s="213" t="s">
        <v>1511</v>
      </c>
      <c r="B237" s="213" t="s">
        <v>613</v>
      </c>
      <c r="C237" s="212">
        <v>107216.41</v>
      </c>
      <c r="D237" s="212">
        <f t="shared" si="3"/>
        <v>107216.41</v>
      </c>
      <c r="E237" s="212"/>
      <c r="F237" s="212"/>
      <c r="G237" s="212"/>
      <c r="H237" s="309"/>
    </row>
    <row r="238" spans="1:8" ht="27.75" customHeight="1">
      <c r="A238" s="213" t="s">
        <v>1512</v>
      </c>
      <c r="B238" s="213" t="s">
        <v>1513</v>
      </c>
      <c r="C238" s="212">
        <v>878932.06</v>
      </c>
      <c r="D238" s="212">
        <f t="shared" si="3"/>
        <v>878932.06</v>
      </c>
      <c r="E238" s="212"/>
      <c r="F238" s="212"/>
      <c r="G238" s="212"/>
      <c r="H238" s="309"/>
    </row>
    <row r="239" spans="1:8" ht="27.75" customHeight="1">
      <c r="A239" s="213" t="s">
        <v>1514</v>
      </c>
      <c r="B239" s="213" t="s">
        <v>1515</v>
      </c>
      <c r="C239" s="212">
        <v>531332.56</v>
      </c>
      <c r="D239" s="212">
        <f t="shared" si="3"/>
        <v>531332.56</v>
      </c>
      <c r="E239" s="212"/>
      <c r="F239" s="212"/>
      <c r="G239" s="212"/>
      <c r="H239" s="309"/>
    </row>
    <row r="240" spans="1:8" ht="27.75" customHeight="1">
      <c r="A240" s="213" t="s">
        <v>1516</v>
      </c>
      <c r="B240" s="213" t="s">
        <v>1517</v>
      </c>
      <c r="C240" s="212">
        <v>516643.5</v>
      </c>
      <c r="D240" s="212">
        <f t="shared" si="3"/>
        <v>516643.5</v>
      </c>
      <c r="E240" s="212"/>
      <c r="F240" s="212"/>
      <c r="G240" s="212"/>
      <c r="H240" s="309"/>
    </row>
    <row r="241" spans="1:8" ht="27.75" customHeight="1">
      <c r="A241" s="213" t="s">
        <v>1518</v>
      </c>
      <c r="B241" s="213" t="s">
        <v>1519</v>
      </c>
      <c r="C241" s="212">
        <v>1051889.27</v>
      </c>
      <c r="D241" s="212">
        <f t="shared" si="3"/>
        <v>1051889.27</v>
      </c>
      <c r="E241" s="212"/>
      <c r="F241" s="212"/>
      <c r="G241" s="212"/>
      <c r="H241" s="309"/>
    </row>
    <row r="242" spans="1:8" ht="27.75" customHeight="1">
      <c r="A242" s="213" t="s">
        <v>1520</v>
      </c>
      <c r="B242" s="213" t="s">
        <v>1521</v>
      </c>
      <c r="C242" s="212">
        <v>8573.64</v>
      </c>
      <c r="D242" s="212">
        <f t="shared" si="3"/>
        <v>8573.64</v>
      </c>
      <c r="E242" s="212"/>
      <c r="F242" s="212"/>
      <c r="G242" s="212"/>
      <c r="H242" s="309"/>
    </row>
    <row r="243" spans="1:8" ht="27.75" customHeight="1">
      <c r="A243" s="213" t="s">
        <v>1522</v>
      </c>
      <c r="B243" s="213" t="s">
        <v>1523</v>
      </c>
      <c r="C243" s="212">
        <v>2595935.36</v>
      </c>
      <c r="D243" s="212">
        <f t="shared" si="3"/>
        <v>2595935.36</v>
      </c>
      <c r="E243" s="212"/>
      <c r="F243" s="212"/>
      <c r="G243" s="212"/>
      <c r="H243" s="309"/>
    </row>
    <row r="244" spans="1:8" ht="27.75" customHeight="1">
      <c r="A244" s="213" t="s">
        <v>1524</v>
      </c>
      <c r="B244" s="213" t="s">
        <v>1525</v>
      </c>
      <c r="C244" s="212">
        <v>47563.73</v>
      </c>
      <c r="D244" s="212">
        <f t="shared" si="3"/>
        <v>47563.73</v>
      </c>
      <c r="E244" s="212"/>
      <c r="F244" s="212"/>
      <c r="G244" s="212"/>
      <c r="H244" s="309"/>
    </row>
    <row r="245" spans="1:8" ht="27.75" customHeight="1">
      <c r="A245" s="213" t="s">
        <v>1526</v>
      </c>
      <c r="B245" s="213" t="s">
        <v>1527</v>
      </c>
      <c r="C245" s="212">
        <v>99459.13</v>
      </c>
      <c r="D245" s="212">
        <f t="shared" si="3"/>
        <v>99459.13</v>
      </c>
      <c r="E245" s="212"/>
      <c r="F245" s="212"/>
      <c r="G245" s="212"/>
      <c r="H245" s="309"/>
    </row>
    <row r="246" spans="1:8" ht="27.75" customHeight="1">
      <c r="A246" s="213" t="s">
        <v>1528</v>
      </c>
      <c r="B246" s="213" t="s">
        <v>1529</v>
      </c>
      <c r="C246" s="212">
        <v>212916.74</v>
      </c>
      <c r="D246" s="212">
        <f t="shared" si="3"/>
        <v>212916.74</v>
      </c>
      <c r="E246" s="212"/>
      <c r="F246" s="212"/>
      <c r="G246" s="212"/>
      <c r="H246" s="309"/>
    </row>
    <row r="247" spans="1:8" ht="27.75" customHeight="1">
      <c r="A247" s="213" t="s">
        <v>1530</v>
      </c>
      <c r="B247" s="213" t="s">
        <v>1531</v>
      </c>
      <c r="C247" s="212">
        <v>6685785.6</v>
      </c>
      <c r="D247" s="212">
        <f t="shared" si="3"/>
        <v>6685785.6</v>
      </c>
      <c r="E247" s="212"/>
      <c r="F247" s="212"/>
      <c r="G247" s="212"/>
      <c r="H247" s="309"/>
    </row>
    <row r="248" spans="1:8" ht="27.75" customHeight="1">
      <c r="A248" s="213" t="s">
        <v>1532</v>
      </c>
      <c r="B248" s="213" t="s">
        <v>621</v>
      </c>
      <c r="C248" s="212">
        <v>10084.19</v>
      </c>
      <c r="D248" s="212">
        <f t="shared" si="3"/>
        <v>10084.19</v>
      </c>
      <c r="E248" s="212"/>
      <c r="F248" s="212"/>
      <c r="G248" s="212"/>
      <c r="H248" s="309"/>
    </row>
    <row r="249" spans="1:8" ht="27.75" customHeight="1">
      <c r="A249" s="213" t="s">
        <v>1533</v>
      </c>
      <c r="B249" s="213" t="s">
        <v>1534</v>
      </c>
      <c r="C249" s="212">
        <v>260200.27</v>
      </c>
      <c r="D249" s="212">
        <f t="shared" si="3"/>
        <v>260200.27</v>
      </c>
      <c r="E249" s="212"/>
      <c r="F249" s="212"/>
      <c r="G249" s="212"/>
      <c r="H249" s="309"/>
    </row>
    <row r="250" spans="1:8" ht="27.75" customHeight="1">
      <c r="A250" s="213" t="s">
        <v>1535</v>
      </c>
      <c r="B250" s="213" t="s">
        <v>1536</v>
      </c>
      <c r="C250" s="212">
        <v>671158.28</v>
      </c>
      <c r="D250" s="212">
        <f t="shared" si="3"/>
        <v>671158.28</v>
      </c>
      <c r="E250" s="212"/>
      <c r="F250" s="212"/>
      <c r="G250" s="212"/>
      <c r="H250" s="309"/>
    </row>
    <row r="251" spans="1:8" ht="27.75" customHeight="1">
      <c r="A251" s="213" t="s">
        <v>1537</v>
      </c>
      <c r="B251" s="213" t="s">
        <v>1538</v>
      </c>
      <c r="C251" s="212">
        <v>114991.75</v>
      </c>
      <c r="D251" s="212">
        <f t="shared" si="3"/>
        <v>114991.75</v>
      </c>
      <c r="E251" s="212"/>
      <c r="F251" s="212"/>
      <c r="G251" s="212"/>
      <c r="H251" s="309"/>
    </row>
    <row r="252" spans="1:8" ht="27.75" customHeight="1">
      <c r="A252" s="213" t="s">
        <v>1539</v>
      </c>
      <c r="B252" s="213" t="s">
        <v>595</v>
      </c>
      <c r="C252" s="212">
        <v>97028.05</v>
      </c>
      <c r="D252" s="212">
        <f t="shared" si="3"/>
        <v>97028.05</v>
      </c>
      <c r="E252" s="212"/>
      <c r="F252" s="212"/>
      <c r="G252" s="212"/>
      <c r="H252" s="309"/>
    </row>
    <row r="253" spans="1:8" ht="27.75" customHeight="1">
      <c r="A253" s="213" t="s">
        <v>1540</v>
      </c>
      <c r="B253" s="213" t="s">
        <v>1541</v>
      </c>
      <c r="C253" s="212">
        <v>181663.23</v>
      </c>
      <c r="D253" s="212">
        <f t="shared" si="3"/>
        <v>181663.23</v>
      </c>
      <c r="E253" s="212"/>
      <c r="F253" s="212"/>
      <c r="G253" s="212"/>
      <c r="H253" s="309"/>
    </row>
    <row r="254" spans="1:8" ht="27.75" customHeight="1">
      <c r="A254" s="213" t="s">
        <v>1542</v>
      </c>
      <c r="B254" s="213" t="s">
        <v>1543</v>
      </c>
      <c r="C254" s="212">
        <v>1688260.76</v>
      </c>
      <c r="D254" s="212">
        <f t="shared" si="3"/>
        <v>1688260.76</v>
      </c>
      <c r="E254" s="212"/>
      <c r="F254" s="212"/>
      <c r="G254" s="212"/>
      <c r="H254" s="309"/>
    </row>
    <row r="255" spans="1:8" ht="27.75" customHeight="1">
      <c r="A255" s="213" t="s">
        <v>1544</v>
      </c>
      <c r="B255" s="213" t="s">
        <v>1545</v>
      </c>
      <c r="C255" s="212">
        <v>60642.27</v>
      </c>
      <c r="D255" s="212">
        <f t="shared" si="3"/>
        <v>60642.27</v>
      </c>
      <c r="E255" s="212"/>
      <c r="F255" s="212"/>
      <c r="G255" s="212"/>
      <c r="H255" s="309"/>
    </row>
    <row r="256" spans="1:8" ht="27.75" customHeight="1">
      <c r="A256" s="213" t="s">
        <v>1546</v>
      </c>
      <c r="B256" s="213" t="s">
        <v>1547</v>
      </c>
      <c r="C256" s="212">
        <v>1298145.41</v>
      </c>
      <c r="D256" s="212">
        <f t="shared" si="3"/>
        <v>1298145.41</v>
      </c>
      <c r="E256" s="212"/>
      <c r="F256" s="212"/>
      <c r="G256" s="212"/>
      <c r="H256" s="309"/>
    </row>
    <row r="257" spans="1:8" ht="27.75" customHeight="1">
      <c r="A257" s="213" t="s">
        <v>1548</v>
      </c>
      <c r="B257" s="213" t="s">
        <v>1549</v>
      </c>
      <c r="C257" s="212">
        <v>177206.03</v>
      </c>
      <c r="D257" s="212">
        <f t="shared" si="3"/>
        <v>177206.03</v>
      </c>
      <c r="E257" s="212"/>
      <c r="F257" s="212"/>
      <c r="G257" s="212"/>
      <c r="H257" s="309"/>
    </row>
    <row r="258" spans="1:8" ht="27.75" customHeight="1">
      <c r="A258" s="213" t="s">
        <v>1550</v>
      </c>
      <c r="B258" s="213" t="s">
        <v>1551</v>
      </c>
      <c r="C258" s="212">
        <v>1964396.45</v>
      </c>
      <c r="D258" s="212">
        <f t="shared" si="3"/>
        <v>1964396.45</v>
      </c>
      <c r="E258" s="212"/>
      <c r="F258" s="212"/>
      <c r="G258" s="212"/>
      <c r="H258" s="309"/>
    </row>
    <row r="259" spans="1:8" ht="27.75" customHeight="1">
      <c r="A259" s="213" t="s">
        <v>1552</v>
      </c>
      <c r="B259" s="213" t="s">
        <v>1553</v>
      </c>
      <c r="C259" s="212">
        <v>1252354.49</v>
      </c>
      <c r="D259" s="212">
        <f t="shared" si="3"/>
        <v>1252354.49</v>
      </c>
      <c r="E259" s="212"/>
      <c r="F259" s="212"/>
      <c r="G259" s="212"/>
      <c r="H259" s="309"/>
    </row>
    <row r="260" spans="1:8" ht="27.75" customHeight="1">
      <c r="A260" s="213" t="s">
        <v>1554</v>
      </c>
      <c r="B260" s="213" t="s">
        <v>561</v>
      </c>
      <c r="C260" s="212">
        <v>1359730.7</v>
      </c>
      <c r="D260" s="212">
        <f t="shared" si="3"/>
        <v>1359730.7</v>
      </c>
      <c r="E260" s="212"/>
      <c r="F260" s="212"/>
      <c r="G260" s="212"/>
      <c r="H260" s="309"/>
    </row>
    <row r="261" spans="1:8" ht="27.75" customHeight="1">
      <c r="A261" s="213" t="s">
        <v>1555</v>
      </c>
      <c r="B261" s="213" t="s">
        <v>615</v>
      </c>
      <c r="C261" s="212">
        <v>3997892.71</v>
      </c>
      <c r="D261" s="212">
        <f t="shared" si="3"/>
        <v>3997892.71</v>
      </c>
      <c r="E261" s="212"/>
      <c r="F261" s="212"/>
      <c r="G261" s="212"/>
      <c r="H261" s="309"/>
    </row>
    <row r="262" spans="1:8" ht="27.75" customHeight="1">
      <c r="A262" s="213" t="s">
        <v>1556</v>
      </c>
      <c r="B262" s="213" t="s">
        <v>1557</v>
      </c>
      <c r="C262" s="212">
        <v>45569.98</v>
      </c>
      <c r="D262" s="212">
        <f t="shared" si="3"/>
        <v>45569.98</v>
      </c>
      <c r="E262" s="212"/>
      <c r="F262" s="212"/>
      <c r="G262" s="212"/>
      <c r="H262" s="309"/>
    </row>
    <row r="263" spans="1:8" ht="27.75" customHeight="1">
      <c r="A263" s="213" t="s">
        <v>1558</v>
      </c>
      <c r="B263" s="213" t="s">
        <v>673</v>
      </c>
      <c r="C263" s="212">
        <v>1746904.26</v>
      </c>
      <c r="D263" s="212">
        <f t="shared" si="3"/>
        <v>1746904.26</v>
      </c>
      <c r="E263" s="212"/>
      <c r="F263" s="212"/>
      <c r="G263" s="212"/>
      <c r="H263" s="309"/>
    </row>
    <row r="264" spans="1:8" ht="27.75" customHeight="1">
      <c r="A264" s="213" t="s">
        <v>1559</v>
      </c>
      <c r="B264" s="213" t="s">
        <v>1560</v>
      </c>
      <c r="C264" s="212">
        <v>194242.6</v>
      </c>
      <c r="D264" s="212">
        <f t="shared" si="3"/>
        <v>194242.6</v>
      </c>
      <c r="E264" s="212"/>
      <c r="F264" s="212"/>
      <c r="G264" s="212"/>
      <c r="H264" s="309"/>
    </row>
    <row r="265" spans="1:8" ht="27.75" customHeight="1">
      <c r="A265" s="213" t="s">
        <v>1561</v>
      </c>
      <c r="B265" s="213" t="s">
        <v>1562</v>
      </c>
      <c r="C265" s="212">
        <v>49840.41</v>
      </c>
      <c r="D265" s="212">
        <f aca="true" t="shared" si="4" ref="D265:D328">+C265</f>
        <v>49840.41</v>
      </c>
      <c r="E265" s="212"/>
      <c r="F265" s="212"/>
      <c r="G265" s="212"/>
      <c r="H265" s="309"/>
    </row>
    <row r="266" spans="1:8" ht="27.75" customHeight="1">
      <c r="A266" s="213" t="s">
        <v>1563</v>
      </c>
      <c r="B266" s="213" t="s">
        <v>1564</v>
      </c>
      <c r="C266" s="212">
        <v>187928.53</v>
      </c>
      <c r="D266" s="212">
        <f t="shared" si="4"/>
        <v>187928.53</v>
      </c>
      <c r="E266" s="212"/>
      <c r="F266" s="212"/>
      <c r="G266" s="212"/>
      <c r="H266" s="309"/>
    </row>
    <row r="267" spans="1:8" ht="27.75" customHeight="1">
      <c r="A267" s="213" t="s">
        <v>1565</v>
      </c>
      <c r="B267" s="213" t="s">
        <v>1566</v>
      </c>
      <c r="C267" s="212">
        <v>2587200.56</v>
      </c>
      <c r="D267" s="212">
        <f t="shared" si="4"/>
        <v>2587200.56</v>
      </c>
      <c r="E267" s="212"/>
      <c r="F267" s="212"/>
      <c r="G267" s="212"/>
      <c r="H267" s="309"/>
    </row>
    <row r="268" spans="1:8" ht="27.75" customHeight="1">
      <c r="A268" s="213" t="s">
        <v>1567</v>
      </c>
      <c r="B268" s="213" t="s">
        <v>649</v>
      </c>
      <c r="C268" s="212">
        <v>1948424.94</v>
      </c>
      <c r="D268" s="212">
        <f t="shared" si="4"/>
        <v>1948424.94</v>
      </c>
      <c r="E268" s="212"/>
      <c r="F268" s="212"/>
      <c r="G268" s="212"/>
      <c r="H268" s="309"/>
    </row>
    <row r="269" spans="1:8" ht="27.75" customHeight="1">
      <c r="A269" s="213" t="s">
        <v>1568</v>
      </c>
      <c r="B269" s="213" t="s">
        <v>1569</v>
      </c>
      <c r="C269" s="212">
        <v>377184.89</v>
      </c>
      <c r="D269" s="212">
        <f t="shared" si="4"/>
        <v>377184.89</v>
      </c>
      <c r="E269" s="212"/>
      <c r="F269" s="212"/>
      <c r="G269" s="212"/>
      <c r="H269" s="309"/>
    </row>
    <row r="270" spans="1:8" ht="27.75" customHeight="1">
      <c r="A270" s="213" t="s">
        <v>1570</v>
      </c>
      <c r="B270" s="213" t="s">
        <v>665</v>
      </c>
      <c r="C270" s="212">
        <v>554690.69</v>
      </c>
      <c r="D270" s="212">
        <f t="shared" si="4"/>
        <v>554690.69</v>
      </c>
      <c r="E270" s="212"/>
      <c r="F270" s="212"/>
      <c r="G270" s="212"/>
      <c r="H270" s="309"/>
    </row>
    <row r="271" spans="1:8" ht="27.75" customHeight="1">
      <c r="A271" s="213" t="s">
        <v>1571</v>
      </c>
      <c r="B271" s="213" t="s">
        <v>1572</v>
      </c>
      <c r="C271" s="212">
        <v>772574.12</v>
      </c>
      <c r="D271" s="212">
        <f t="shared" si="4"/>
        <v>772574.12</v>
      </c>
      <c r="E271" s="212"/>
      <c r="F271" s="212"/>
      <c r="G271" s="212"/>
      <c r="H271" s="309"/>
    </row>
    <row r="272" spans="1:8" ht="27.75" customHeight="1">
      <c r="A272" s="213" t="s">
        <v>1573</v>
      </c>
      <c r="B272" s="213" t="s">
        <v>1574</v>
      </c>
      <c r="C272" s="212">
        <v>66281.8</v>
      </c>
      <c r="D272" s="212">
        <f t="shared" si="4"/>
        <v>66281.8</v>
      </c>
      <c r="E272" s="212"/>
      <c r="F272" s="212"/>
      <c r="G272" s="212"/>
      <c r="H272" s="309"/>
    </row>
    <row r="273" spans="1:8" ht="27.75" customHeight="1">
      <c r="A273" s="213" t="s">
        <v>1575</v>
      </c>
      <c r="B273" s="213" t="s">
        <v>1576</v>
      </c>
      <c r="C273" s="212">
        <v>20206.84</v>
      </c>
      <c r="D273" s="212">
        <f t="shared" si="4"/>
        <v>20206.84</v>
      </c>
      <c r="E273" s="212"/>
      <c r="F273" s="212"/>
      <c r="G273" s="212"/>
      <c r="H273" s="309"/>
    </row>
    <row r="274" spans="1:8" ht="27.75" customHeight="1">
      <c r="A274" s="213" t="s">
        <v>1577</v>
      </c>
      <c r="B274" s="213" t="s">
        <v>1578</v>
      </c>
      <c r="C274" s="212">
        <v>32101.04</v>
      </c>
      <c r="D274" s="212">
        <f t="shared" si="4"/>
        <v>32101.04</v>
      </c>
      <c r="E274" s="212"/>
      <c r="F274" s="212"/>
      <c r="G274" s="212"/>
      <c r="H274" s="309"/>
    </row>
    <row r="275" spans="1:8" ht="27.75" customHeight="1">
      <c r="A275" s="213" t="s">
        <v>1579</v>
      </c>
      <c r="B275" s="213" t="s">
        <v>1202</v>
      </c>
      <c r="C275" s="212">
        <v>274767.04</v>
      </c>
      <c r="D275" s="212">
        <f t="shared" si="4"/>
        <v>274767.04</v>
      </c>
      <c r="E275" s="212"/>
      <c r="F275" s="212"/>
      <c r="G275" s="212"/>
      <c r="H275" s="309"/>
    </row>
    <row r="276" spans="1:8" ht="27.75" customHeight="1">
      <c r="A276" s="213" t="s">
        <v>1580</v>
      </c>
      <c r="B276" s="213" t="s">
        <v>1581</v>
      </c>
      <c r="C276" s="212">
        <v>5446.54</v>
      </c>
      <c r="D276" s="212">
        <f t="shared" si="4"/>
        <v>5446.54</v>
      </c>
      <c r="E276" s="212"/>
      <c r="F276" s="212"/>
      <c r="G276" s="212"/>
      <c r="H276" s="309"/>
    </row>
    <row r="277" spans="1:8" ht="27.75" customHeight="1">
      <c r="A277" s="213" t="s">
        <v>1582</v>
      </c>
      <c r="B277" s="213" t="s">
        <v>1583</v>
      </c>
      <c r="C277" s="212">
        <v>55581.03</v>
      </c>
      <c r="D277" s="212">
        <f t="shared" si="4"/>
        <v>55581.03</v>
      </c>
      <c r="E277" s="212"/>
      <c r="F277" s="212"/>
      <c r="G277" s="212"/>
      <c r="H277" s="309"/>
    </row>
    <row r="278" spans="1:8" ht="27.75" customHeight="1">
      <c r="A278" s="213" t="s">
        <v>1584</v>
      </c>
      <c r="B278" s="213" t="s">
        <v>1585</v>
      </c>
      <c r="C278" s="212">
        <v>92205.87</v>
      </c>
      <c r="D278" s="212">
        <f t="shared" si="4"/>
        <v>92205.87</v>
      </c>
      <c r="E278" s="212"/>
      <c r="F278" s="212"/>
      <c r="G278" s="212"/>
      <c r="H278" s="309"/>
    </row>
    <row r="279" spans="1:8" ht="27.75" customHeight="1">
      <c r="A279" s="213" t="s">
        <v>1586</v>
      </c>
      <c r="B279" s="213" t="s">
        <v>1587</v>
      </c>
      <c r="C279" s="212">
        <v>96620.9</v>
      </c>
      <c r="D279" s="212">
        <f t="shared" si="4"/>
        <v>96620.9</v>
      </c>
      <c r="E279" s="212"/>
      <c r="F279" s="212"/>
      <c r="G279" s="212"/>
      <c r="H279" s="309"/>
    </row>
    <row r="280" spans="1:8" ht="27.75" customHeight="1">
      <c r="A280" s="213" t="s">
        <v>1588</v>
      </c>
      <c r="B280" s="213" t="s">
        <v>545</v>
      </c>
      <c r="C280" s="212">
        <v>343936.86</v>
      </c>
      <c r="D280" s="212">
        <f t="shared" si="4"/>
        <v>343936.86</v>
      </c>
      <c r="E280" s="212"/>
      <c r="F280" s="212"/>
      <c r="G280" s="212"/>
      <c r="H280" s="309"/>
    </row>
    <row r="281" spans="1:8" ht="27.75" customHeight="1">
      <c r="A281" s="213" t="s">
        <v>1589</v>
      </c>
      <c r="B281" s="213" t="s">
        <v>1590</v>
      </c>
      <c r="C281" s="212">
        <v>1508970.12</v>
      </c>
      <c r="D281" s="212">
        <f t="shared" si="4"/>
        <v>1508970.12</v>
      </c>
      <c r="E281" s="212"/>
      <c r="F281" s="212"/>
      <c r="G281" s="212"/>
      <c r="H281" s="309"/>
    </row>
    <row r="282" spans="1:8" ht="27.75" customHeight="1">
      <c r="A282" s="213" t="s">
        <v>1591</v>
      </c>
      <c r="B282" s="213" t="s">
        <v>1592</v>
      </c>
      <c r="C282" s="212">
        <v>275409.73</v>
      </c>
      <c r="D282" s="212">
        <f t="shared" si="4"/>
        <v>275409.73</v>
      </c>
      <c r="E282" s="212"/>
      <c r="F282" s="212"/>
      <c r="G282" s="212"/>
      <c r="H282" s="309"/>
    </row>
    <row r="283" spans="1:8" ht="27.75" customHeight="1">
      <c r="A283" s="213" t="s">
        <v>1593</v>
      </c>
      <c r="B283" s="213" t="s">
        <v>1594</v>
      </c>
      <c r="C283" s="212">
        <v>775000.14</v>
      </c>
      <c r="D283" s="212">
        <f t="shared" si="4"/>
        <v>775000.14</v>
      </c>
      <c r="E283" s="212"/>
      <c r="F283" s="212"/>
      <c r="G283" s="212"/>
      <c r="H283" s="309"/>
    </row>
    <row r="284" spans="1:8" ht="27.75" customHeight="1">
      <c r="A284" s="213" t="s">
        <v>1595</v>
      </c>
      <c r="B284" s="213" t="s">
        <v>743</v>
      </c>
      <c r="C284" s="212">
        <v>557950.48</v>
      </c>
      <c r="D284" s="212">
        <f t="shared" si="4"/>
        <v>557950.48</v>
      </c>
      <c r="E284" s="212"/>
      <c r="F284" s="212"/>
      <c r="G284" s="212"/>
      <c r="H284" s="309"/>
    </row>
    <row r="285" spans="1:8" ht="27.75" customHeight="1">
      <c r="A285" s="213" t="s">
        <v>1596</v>
      </c>
      <c r="B285" s="213" t="s">
        <v>1597</v>
      </c>
      <c r="C285" s="212">
        <v>476967.04</v>
      </c>
      <c r="D285" s="212">
        <f t="shared" si="4"/>
        <v>476967.04</v>
      </c>
      <c r="E285" s="212"/>
      <c r="F285" s="212"/>
      <c r="G285" s="212"/>
      <c r="H285" s="309"/>
    </row>
    <row r="286" spans="1:8" ht="27.75" customHeight="1">
      <c r="A286" s="213" t="s">
        <v>1598</v>
      </c>
      <c r="B286" s="213" t="s">
        <v>1599</v>
      </c>
      <c r="C286" s="212">
        <v>86437.13</v>
      </c>
      <c r="D286" s="212">
        <f t="shared" si="4"/>
        <v>86437.13</v>
      </c>
      <c r="E286" s="212"/>
      <c r="F286" s="212"/>
      <c r="G286" s="212"/>
      <c r="H286" s="309"/>
    </row>
    <row r="287" spans="1:8" ht="27.75" customHeight="1">
      <c r="A287" s="213" t="s">
        <v>1600</v>
      </c>
      <c r="B287" s="213" t="s">
        <v>1601</v>
      </c>
      <c r="C287" s="212">
        <v>45941.84</v>
      </c>
      <c r="D287" s="212">
        <f t="shared" si="4"/>
        <v>45941.84</v>
      </c>
      <c r="E287" s="212"/>
      <c r="F287" s="212"/>
      <c r="G287" s="212"/>
      <c r="H287" s="309"/>
    </row>
    <row r="288" spans="1:8" ht="27.75" customHeight="1">
      <c r="A288" s="213" t="s">
        <v>1602</v>
      </c>
      <c r="B288" s="213" t="s">
        <v>1603</v>
      </c>
      <c r="C288" s="212">
        <v>114114.49</v>
      </c>
      <c r="D288" s="212">
        <f t="shared" si="4"/>
        <v>114114.49</v>
      </c>
      <c r="E288" s="212"/>
      <c r="F288" s="212"/>
      <c r="G288" s="212"/>
      <c r="H288" s="309"/>
    </row>
    <row r="289" spans="1:8" ht="27.75" customHeight="1">
      <c r="A289" s="213" t="s">
        <v>1604</v>
      </c>
      <c r="B289" s="213" t="s">
        <v>1605</v>
      </c>
      <c r="C289" s="212">
        <v>28550.37</v>
      </c>
      <c r="D289" s="212">
        <f t="shared" si="4"/>
        <v>28550.37</v>
      </c>
      <c r="E289" s="212"/>
      <c r="F289" s="212"/>
      <c r="G289" s="212"/>
      <c r="H289" s="309"/>
    </row>
    <row r="290" spans="1:8" ht="27.75" customHeight="1">
      <c r="A290" s="213" t="s">
        <v>1606</v>
      </c>
      <c r="B290" s="213" t="s">
        <v>1607</v>
      </c>
      <c r="C290" s="212">
        <v>108004.13</v>
      </c>
      <c r="D290" s="212">
        <f t="shared" si="4"/>
        <v>108004.13</v>
      </c>
      <c r="E290" s="212"/>
      <c r="F290" s="212"/>
      <c r="G290" s="212"/>
      <c r="H290" s="309"/>
    </row>
    <row r="291" spans="1:8" ht="27.75" customHeight="1">
      <c r="A291" s="213" t="s">
        <v>1608</v>
      </c>
      <c r="B291" s="213" t="s">
        <v>1609</v>
      </c>
      <c r="C291" s="212">
        <v>456750.7</v>
      </c>
      <c r="D291" s="212">
        <f t="shared" si="4"/>
        <v>456750.7</v>
      </c>
      <c r="E291" s="212"/>
      <c r="F291" s="212"/>
      <c r="G291" s="212"/>
      <c r="H291" s="309"/>
    </row>
    <row r="292" spans="1:8" ht="27.75" customHeight="1">
      <c r="A292" s="213" t="s">
        <v>1610</v>
      </c>
      <c r="B292" s="213" t="s">
        <v>1611</v>
      </c>
      <c r="C292" s="212">
        <v>1655599.87</v>
      </c>
      <c r="D292" s="212">
        <f t="shared" si="4"/>
        <v>1655599.87</v>
      </c>
      <c r="E292" s="212"/>
      <c r="F292" s="212"/>
      <c r="G292" s="212"/>
      <c r="H292" s="309"/>
    </row>
    <row r="293" spans="1:8" ht="27.75" customHeight="1">
      <c r="A293" s="213" t="s">
        <v>1612</v>
      </c>
      <c r="B293" s="213" t="s">
        <v>1613</v>
      </c>
      <c r="C293" s="212">
        <v>476207.42</v>
      </c>
      <c r="D293" s="212">
        <f t="shared" si="4"/>
        <v>476207.42</v>
      </c>
      <c r="E293" s="212"/>
      <c r="F293" s="212"/>
      <c r="G293" s="212"/>
      <c r="H293" s="309"/>
    </row>
    <row r="294" spans="1:8" ht="27.75" customHeight="1">
      <c r="A294" s="213" t="s">
        <v>1614</v>
      </c>
      <c r="B294" s="213" t="s">
        <v>1615</v>
      </c>
      <c r="C294" s="212">
        <v>247754.33</v>
      </c>
      <c r="D294" s="212">
        <f t="shared" si="4"/>
        <v>247754.33</v>
      </c>
      <c r="E294" s="212"/>
      <c r="F294" s="212"/>
      <c r="G294" s="212"/>
      <c r="H294" s="309"/>
    </row>
    <row r="295" spans="1:8" ht="27.75" customHeight="1">
      <c r="A295" s="213" t="s">
        <v>1616</v>
      </c>
      <c r="B295" s="213" t="s">
        <v>1617</v>
      </c>
      <c r="C295" s="212">
        <v>45822.96</v>
      </c>
      <c r="D295" s="212">
        <f t="shared" si="4"/>
        <v>45822.96</v>
      </c>
      <c r="E295" s="212"/>
      <c r="F295" s="212"/>
      <c r="G295" s="212"/>
      <c r="H295" s="309"/>
    </row>
    <row r="296" spans="1:8" ht="27.75" customHeight="1">
      <c r="A296" s="213" t="s">
        <v>1618</v>
      </c>
      <c r="B296" s="213" t="s">
        <v>1619</v>
      </c>
      <c r="C296" s="212">
        <v>4354860.21</v>
      </c>
      <c r="D296" s="212">
        <f t="shared" si="4"/>
        <v>4354860.21</v>
      </c>
      <c r="E296" s="212"/>
      <c r="F296" s="212"/>
      <c r="G296" s="212"/>
      <c r="H296" s="309"/>
    </row>
    <row r="297" spans="1:8" ht="27.75" customHeight="1">
      <c r="A297" s="213" t="s">
        <v>1620</v>
      </c>
      <c r="B297" s="213" t="s">
        <v>1621</v>
      </c>
      <c r="C297" s="212">
        <v>670143.27</v>
      </c>
      <c r="D297" s="212">
        <f t="shared" si="4"/>
        <v>670143.27</v>
      </c>
      <c r="E297" s="212"/>
      <c r="F297" s="212"/>
      <c r="G297" s="212"/>
      <c r="H297" s="309"/>
    </row>
    <row r="298" spans="1:8" ht="27.75" customHeight="1">
      <c r="A298" s="213" t="s">
        <v>1622</v>
      </c>
      <c r="B298" s="213" t="s">
        <v>1623</v>
      </c>
      <c r="C298" s="212">
        <v>5480.65</v>
      </c>
      <c r="D298" s="212">
        <f t="shared" si="4"/>
        <v>5480.65</v>
      </c>
      <c r="E298" s="212"/>
      <c r="F298" s="212"/>
      <c r="G298" s="212"/>
      <c r="H298" s="309"/>
    </row>
    <row r="299" spans="1:8" ht="27.75" customHeight="1">
      <c r="A299" s="213" t="s">
        <v>1624</v>
      </c>
      <c r="B299" s="213" t="s">
        <v>1625</v>
      </c>
      <c r="C299" s="212">
        <v>66996.06</v>
      </c>
      <c r="D299" s="212">
        <f t="shared" si="4"/>
        <v>66996.06</v>
      </c>
      <c r="E299" s="212"/>
      <c r="F299" s="212"/>
      <c r="G299" s="212"/>
      <c r="H299" s="309"/>
    </row>
    <row r="300" spans="1:8" ht="27.75" customHeight="1">
      <c r="A300" s="213" t="s">
        <v>1626</v>
      </c>
      <c r="B300" s="213" t="s">
        <v>1627</v>
      </c>
      <c r="C300" s="212">
        <v>385233.78</v>
      </c>
      <c r="D300" s="212">
        <f t="shared" si="4"/>
        <v>385233.78</v>
      </c>
      <c r="E300" s="212"/>
      <c r="F300" s="212"/>
      <c r="G300" s="212"/>
      <c r="H300" s="309"/>
    </row>
    <row r="301" spans="1:8" ht="27.75" customHeight="1">
      <c r="A301" s="213" t="s">
        <v>1628</v>
      </c>
      <c r="B301" s="213" t="s">
        <v>1629</v>
      </c>
      <c r="C301" s="212">
        <v>6854.62</v>
      </c>
      <c r="D301" s="212">
        <f t="shared" si="4"/>
        <v>6854.62</v>
      </c>
      <c r="E301" s="212"/>
      <c r="F301" s="212"/>
      <c r="G301" s="212"/>
      <c r="H301" s="309"/>
    </row>
    <row r="302" spans="1:8" ht="27.75" customHeight="1">
      <c r="A302" s="213" t="s">
        <v>1630</v>
      </c>
      <c r="B302" s="213" t="s">
        <v>1631</v>
      </c>
      <c r="C302" s="212">
        <v>4843446.61</v>
      </c>
      <c r="D302" s="212">
        <f t="shared" si="4"/>
        <v>4843446.61</v>
      </c>
      <c r="E302" s="212"/>
      <c r="F302" s="212"/>
      <c r="G302" s="212"/>
      <c r="H302" s="309"/>
    </row>
    <row r="303" spans="1:8" ht="27.75" customHeight="1">
      <c r="A303" s="213" t="s">
        <v>1632</v>
      </c>
      <c r="B303" s="213" t="s">
        <v>1633</v>
      </c>
      <c r="C303" s="212">
        <v>185635.93</v>
      </c>
      <c r="D303" s="212">
        <f t="shared" si="4"/>
        <v>185635.93</v>
      </c>
      <c r="E303" s="212"/>
      <c r="F303" s="212"/>
      <c r="G303" s="212"/>
      <c r="H303" s="309"/>
    </row>
    <row r="304" spans="1:8" ht="27.75" customHeight="1">
      <c r="A304" s="213" t="s">
        <v>1634</v>
      </c>
      <c r="B304" s="213" t="s">
        <v>1635</v>
      </c>
      <c r="C304" s="212">
        <v>11795.11</v>
      </c>
      <c r="D304" s="212">
        <f t="shared" si="4"/>
        <v>11795.11</v>
      </c>
      <c r="E304" s="212"/>
      <c r="F304" s="212"/>
      <c r="G304" s="212"/>
      <c r="H304" s="309"/>
    </row>
    <row r="305" spans="1:8" ht="27.75" customHeight="1">
      <c r="A305" s="213" t="s">
        <v>1636</v>
      </c>
      <c r="B305" s="213" t="s">
        <v>1637</v>
      </c>
      <c r="C305" s="212">
        <v>39505.35</v>
      </c>
      <c r="D305" s="212">
        <f t="shared" si="4"/>
        <v>39505.35</v>
      </c>
      <c r="E305" s="212"/>
      <c r="F305" s="212"/>
      <c r="G305" s="212"/>
      <c r="H305" s="309"/>
    </row>
    <row r="306" spans="1:8" ht="27.75" customHeight="1">
      <c r="A306" s="213" t="s">
        <v>1638</v>
      </c>
      <c r="B306" s="213" t="s">
        <v>1639</v>
      </c>
      <c r="C306" s="212">
        <v>136654.68</v>
      </c>
      <c r="D306" s="212">
        <f t="shared" si="4"/>
        <v>136654.68</v>
      </c>
      <c r="E306" s="212"/>
      <c r="F306" s="212"/>
      <c r="G306" s="212"/>
      <c r="H306" s="309"/>
    </row>
    <row r="307" spans="1:8" ht="27.75" customHeight="1">
      <c r="A307" s="213" t="s">
        <v>1640</v>
      </c>
      <c r="B307" s="213" t="s">
        <v>1641</v>
      </c>
      <c r="C307" s="212">
        <v>6527217.64</v>
      </c>
      <c r="D307" s="212">
        <f t="shared" si="4"/>
        <v>6527217.64</v>
      </c>
      <c r="E307" s="212"/>
      <c r="F307" s="212"/>
      <c r="G307" s="212"/>
      <c r="H307" s="309"/>
    </row>
    <row r="308" spans="1:8" ht="27.75" customHeight="1">
      <c r="A308" s="213" t="s">
        <v>1642</v>
      </c>
      <c r="B308" s="213" t="s">
        <v>541</v>
      </c>
      <c r="C308" s="212">
        <v>517397.64</v>
      </c>
      <c r="D308" s="212">
        <f t="shared" si="4"/>
        <v>517397.64</v>
      </c>
      <c r="E308" s="212"/>
      <c r="F308" s="212"/>
      <c r="G308" s="212"/>
      <c r="H308" s="309"/>
    </row>
    <row r="309" spans="1:8" ht="27.75" customHeight="1">
      <c r="A309" s="213" t="s">
        <v>1643</v>
      </c>
      <c r="B309" s="213" t="s">
        <v>571</v>
      </c>
      <c r="C309" s="212">
        <v>99874.1</v>
      </c>
      <c r="D309" s="212">
        <f t="shared" si="4"/>
        <v>99874.1</v>
      </c>
      <c r="E309" s="212"/>
      <c r="F309" s="212"/>
      <c r="G309" s="212"/>
      <c r="H309" s="309"/>
    </row>
    <row r="310" spans="1:8" ht="27.75" customHeight="1">
      <c r="A310" s="213" t="s">
        <v>1644</v>
      </c>
      <c r="B310" s="213" t="s">
        <v>721</v>
      </c>
      <c r="C310" s="212">
        <v>328813.27</v>
      </c>
      <c r="D310" s="212">
        <f t="shared" si="4"/>
        <v>328813.27</v>
      </c>
      <c r="E310" s="212"/>
      <c r="F310" s="212"/>
      <c r="G310" s="212"/>
      <c r="H310" s="309"/>
    </row>
    <row r="311" spans="1:8" ht="27.75" customHeight="1">
      <c r="A311" s="213" t="s">
        <v>1645</v>
      </c>
      <c r="B311" s="213" t="s">
        <v>1646</v>
      </c>
      <c r="C311" s="212">
        <v>120825.85</v>
      </c>
      <c r="D311" s="212">
        <f t="shared" si="4"/>
        <v>120825.85</v>
      </c>
      <c r="E311" s="212"/>
      <c r="F311" s="212"/>
      <c r="G311" s="212"/>
      <c r="H311" s="309"/>
    </row>
    <row r="312" spans="1:8" ht="27.75" customHeight="1">
      <c r="A312" s="213" t="s">
        <v>1647</v>
      </c>
      <c r="B312" s="213" t="s">
        <v>1648</v>
      </c>
      <c r="C312" s="212">
        <v>7207.15</v>
      </c>
      <c r="D312" s="212">
        <f t="shared" si="4"/>
        <v>7207.15</v>
      </c>
      <c r="E312" s="212"/>
      <c r="F312" s="212"/>
      <c r="G312" s="212"/>
      <c r="H312" s="309"/>
    </row>
    <row r="313" spans="1:8" ht="27.75" customHeight="1">
      <c r="A313" s="213" t="s">
        <v>1649</v>
      </c>
      <c r="B313" s="213" t="s">
        <v>1650</v>
      </c>
      <c r="C313" s="212">
        <v>74444.38</v>
      </c>
      <c r="D313" s="212">
        <f t="shared" si="4"/>
        <v>74444.38</v>
      </c>
      <c r="E313" s="212"/>
      <c r="F313" s="212"/>
      <c r="G313" s="212"/>
      <c r="H313" s="309"/>
    </row>
    <row r="314" spans="1:8" ht="27.75" customHeight="1">
      <c r="A314" s="213" t="s">
        <v>1651</v>
      </c>
      <c r="B314" s="213" t="s">
        <v>1652</v>
      </c>
      <c r="C314" s="212">
        <v>424183.09</v>
      </c>
      <c r="D314" s="212">
        <f t="shared" si="4"/>
        <v>424183.09</v>
      </c>
      <c r="E314" s="212"/>
      <c r="F314" s="212"/>
      <c r="G314" s="212"/>
      <c r="H314" s="309"/>
    </row>
    <row r="315" spans="1:8" ht="27.75" customHeight="1">
      <c r="A315" s="213" t="s">
        <v>1653</v>
      </c>
      <c r="B315" s="213" t="s">
        <v>1654</v>
      </c>
      <c r="C315" s="212">
        <v>53111.2</v>
      </c>
      <c r="D315" s="212">
        <f t="shared" si="4"/>
        <v>53111.2</v>
      </c>
      <c r="E315" s="212"/>
      <c r="F315" s="212"/>
      <c r="G315" s="212"/>
      <c r="H315" s="309"/>
    </row>
    <row r="316" spans="1:8" ht="27.75" customHeight="1">
      <c r="A316" s="213" t="s">
        <v>1655</v>
      </c>
      <c r="B316" s="213" t="s">
        <v>1656</v>
      </c>
      <c r="C316" s="212">
        <v>435927.4</v>
      </c>
      <c r="D316" s="212">
        <f t="shared" si="4"/>
        <v>435927.4</v>
      </c>
      <c r="E316" s="212"/>
      <c r="F316" s="212"/>
      <c r="G316" s="212"/>
      <c r="H316" s="309"/>
    </row>
    <row r="317" spans="1:8" ht="27.75" customHeight="1">
      <c r="A317" s="213" t="s">
        <v>1657</v>
      </c>
      <c r="B317" s="213" t="s">
        <v>1658</v>
      </c>
      <c r="C317" s="212">
        <v>229655.42</v>
      </c>
      <c r="D317" s="212">
        <f t="shared" si="4"/>
        <v>229655.42</v>
      </c>
      <c r="E317" s="212"/>
      <c r="F317" s="212"/>
      <c r="G317" s="212"/>
      <c r="H317" s="309"/>
    </row>
    <row r="318" spans="1:8" ht="27.75" customHeight="1">
      <c r="A318" s="213" t="s">
        <v>1659</v>
      </c>
      <c r="B318" s="213" t="s">
        <v>1660</v>
      </c>
      <c r="C318" s="212">
        <v>810354.57</v>
      </c>
      <c r="D318" s="212">
        <f t="shared" si="4"/>
        <v>810354.57</v>
      </c>
      <c r="E318" s="212"/>
      <c r="F318" s="212"/>
      <c r="G318" s="212"/>
      <c r="H318" s="309"/>
    </row>
    <row r="319" spans="1:8" ht="27.75" customHeight="1">
      <c r="A319" s="213" t="s">
        <v>1661</v>
      </c>
      <c r="B319" s="213" t="s">
        <v>1662</v>
      </c>
      <c r="C319" s="212">
        <v>291026.24</v>
      </c>
      <c r="D319" s="212">
        <f t="shared" si="4"/>
        <v>291026.24</v>
      </c>
      <c r="E319" s="212"/>
      <c r="F319" s="212"/>
      <c r="G319" s="212"/>
      <c r="H319" s="309"/>
    </row>
    <row r="320" spans="1:8" ht="27.75" customHeight="1">
      <c r="A320" s="213" t="s">
        <v>1663</v>
      </c>
      <c r="B320" s="213" t="s">
        <v>1664</v>
      </c>
      <c r="C320" s="212">
        <v>7033041.04</v>
      </c>
      <c r="D320" s="212">
        <f t="shared" si="4"/>
        <v>7033041.04</v>
      </c>
      <c r="E320" s="212"/>
      <c r="F320" s="212"/>
      <c r="G320" s="212"/>
      <c r="H320" s="309"/>
    </row>
    <row r="321" spans="1:8" ht="27.75" customHeight="1">
      <c r="A321" s="213" t="s">
        <v>1665</v>
      </c>
      <c r="B321" s="213" t="s">
        <v>1666</v>
      </c>
      <c r="C321" s="212">
        <v>2016869.7</v>
      </c>
      <c r="D321" s="212">
        <f t="shared" si="4"/>
        <v>2016869.7</v>
      </c>
      <c r="E321" s="212"/>
      <c r="F321" s="212"/>
      <c r="G321" s="212"/>
      <c r="H321" s="309"/>
    </row>
    <row r="322" spans="1:8" ht="27.75" customHeight="1">
      <c r="A322" s="213" t="s">
        <v>1667</v>
      </c>
      <c r="B322" s="213" t="s">
        <v>745</v>
      </c>
      <c r="C322" s="212">
        <v>274522.24</v>
      </c>
      <c r="D322" s="212">
        <f t="shared" si="4"/>
        <v>274522.24</v>
      </c>
      <c r="E322" s="212"/>
      <c r="F322" s="212"/>
      <c r="G322" s="212"/>
      <c r="H322" s="309"/>
    </row>
    <row r="323" spans="1:8" ht="27.75" customHeight="1">
      <c r="A323" s="213" t="s">
        <v>1668</v>
      </c>
      <c r="B323" s="213" t="s">
        <v>1669</v>
      </c>
      <c r="C323" s="212">
        <v>1213051.94</v>
      </c>
      <c r="D323" s="212">
        <f t="shared" si="4"/>
        <v>1213051.94</v>
      </c>
      <c r="E323" s="212"/>
      <c r="F323" s="212"/>
      <c r="G323" s="212"/>
      <c r="H323" s="309"/>
    </row>
    <row r="324" spans="1:8" ht="27.75" customHeight="1">
      <c r="A324" s="213" t="s">
        <v>1670</v>
      </c>
      <c r="B324" s="213" t="s">
        <v>1671</v>
      </c>
      <c r="C324" s="212">
        <v>67793.08</v>
      </c>
      <c r="D324" s="212">
        <f t="shared" si="4"/>
        <v>67793.08</v>
      </c>
      <c r="E324" s="212"/>
      <c r="F324" s="212"/>
      <c r="G324" s="212"/>
      <c r="H324" s="309"/>
    </row>
    <row r="325" spans="1:8" ht="27.75" customHeight="1">
      <c r="A325" s="213" t="s">
        <v>1672</v>
      </c>
      <c r="B325" s="213" t="s">
        <v>1673</v>
      </c>
      <c r="C325" s="212">
        <v>31329.14</v>
      </c>
      <c r="D325" s="212">
        <f t="shared" si="4"/>
        <v>31329.14</v>
      </c>
      <c r="E325" s="212"/>
      <c r="F325" s="212"/>
      <c r="G325" s="212"/>
      <c r="H325" s="309"/>
    </row>
    <row r="326" spans="1:8" ht="27.75" customHeight="1">
      <c r="A326" s="213" t="s">
        <v>1674</v>
      </c>
      <c r="B326" s="213" t="s">
        <v>751</v>
      </c>
      <c r="C326" s="212">
        <v>2157610.79</v>
      </c>
      <c r="D326" s="212">
        <f t="shared" si="4"/>
        <v>2157610.79</v>
      </c>
      <c r="E326" s="212"/>
      <c r="F326" s="212"/>
      <c r="G326" s="212"/>
      <c r="H326" s="309"/>
    </row>
    <row r="327" spans="1:8" ht="27.75" customHeight="1">
      <c r="A327" s="213" t="s">
        <v>1675</v>
      </c>
      <c r="B327" s="213" t="s">
        <v>1676</v>
      </c>
      <c r="C327" s="212">
        <v>2834284.89</v>
      </c>
      <c r="D327" s="212">
        <f t="shared" si="4"/>
        <v>2834284.89</v>
      </c>
      <c r="E327" s="212"/>
      <c r="F327" s="212"/>
      <c r="G327" s="212"/>
      <c r="H327" s="309"/>
    </row>
    <row r="328" spans="1:8" ht="27.75" customHeight="1">
      <c r="A328" s="213" t="s">
        <v>1677</v>
      </c>
      <c r="B328" s="213" t="s">
        <v>757</v>
      </c>
      <c r="C328" s="212">
        <v>491081.35</v>
      </c>
      <c r="D328" s="212">
        <f t="shared" si="4"/>
        <v>491081.35</v>
      </c>
      <c r="E328" s="212"/>
      <c r="F328" s="212"/>
      <c r="G328" s="212"/>
      <c r="H328" s="309"/>
    </row>
    <row r="329" spans="1:8" ht="27.75" customHeight="1">
      <c r="A329" s="213" t="s">
        <v>1678</v>
      </c>
      <c r="B329" s="213" t="s">
        <v>773</v>
      </c>
      <c r="C329" s="212">
        <v>191833.1</v>
      </c>
      <c r="D329" s="212">
        <f aca="true" t="shared" si="5" ref="D329:D392">+C329</f>
        <v>191833.1</v>
      </c>
      <c r="E329" s="212"/>
      <c r="F329" s="212"/>
      <c r="G329" s="212"/>
      <c r="H329" s="309"/>
    </row>
    <row r="330" spans="1:8" ht="27.75" customHeight="1">
      <c r="A330" s="213" t="s">
        <v>1679</v>
      </c>
      <c r="B330" s="213" t="s">
        <v>765</v>
      </c>
      <c r="C330" s="212">
        <v>208159.36</v>
      </c>
      <c r="D330" s="212">
        <f t="shared" si="5"/>
        <v>208159.36</v>
      </c>
      <c r="E330" s="212"/>
      <c r="F330" s="212"/>
      <c r="G330" s="212"/>
      <c r="H330" s="309"/>
    </row>
    <row r="331" spans="1:8" ht="27.75" customHeight="1">
      <c r="A331" s="213" t="s">
        <v>1680</v>
      </c>
      <c r="B331" s="213" t="s">
        <v>1681</v>
      </c>
      <c r="C331" s="212">
        <v>2113437.53</v>
      </c>
      <c r="D331" s="212">
        <f t="shared" si="5"/>
        <v>2113437.53</v>
      </c>
      <c r="E331" s="212"/>
      <c r="F331" s="212"/>
      <c r="G331" s="212"/>
      <c r="H331" s="309"/>
    </row>
    <row r="332" spans="1:8" ht="27.75" customHeight="1">
      <c r="A332" s="213" t="s">
        <v>1682</v>
      </c>
      <c r="B332" s="213" t="s">
        <v>1683</v>
      </c>
      <c r="C332" s="212">
        <v>310397.46</v>
      </c>
      <c r="D332" s="212">
        <f t="shared" si="5"/>
        <v>310397.46</v>
      </c>
      <c r="E332" s="212"/>
      <c r="F332" s="212"/>
      <c r="G332" s="212"/>
      <c r="H332" s="309"/>
    </row>
    <row r="333" spans="1:8" ht="27.75" customHeight="1">
      <c r="A333" s="213" t="s">
        <v>1684</v>
      </c>
      <c r="B333" s="213" t="s">
        <v>1685</v>
      </c>
      <c r="C333" s="212">
        <v>35164.22</v>
      </c>
      <c r="D333" s="212">
        <f t="shared" si="5"/>
        <v>35164.22</v>
      </c>
      <c r="E333" s="212"/>
      <c r="F333" s="212"/>
      <c r="G333" s="212"/>
      <c r="H333" s="309"/>
    </row>
    <row r="334" spans="1:8" ht="27.75" customHeight="1">
      <c r="A334" s="213" t="s">
        <v>1686</v>
      </c>
      <c r="B334" s="213" t="s">
        <v>781</v>
      </c>
      <c r="C334" s="212">
        <v>247507.88</v>
      </c>
      <c r="D334" s="212">
        <f t="shared" si="5"/>
        <v>247507.88</v>
      </c>
      <c r="E334" s="212"/>
      <c r="F334" s="212"/>
      <c r="G334" s="212"/>
      <c r="H334" s="309"/>
    </row>
    <row r="335" spans="1:8" ht="27.75" customHeight="1">
      <c r="A335" s="213" t="s">
        <v>1687</v>
      </c>
      <c r="B335" s="213" t="s">
        <v>777</v>
      </c>
      <c r="C335" s="212">
        <v>1424.33</v>
      </c>
      <c r="D335" s="212">
        <f t="shared" si="5"/>
        <v>1424.33</v>
      </c>
      <c r="E335" s="212"/>
      <c r="F335" s="212"/>
      <c r="G335" s="212"/>
      <c r="H335" s="309"/>
    </row>
    <row r="336" spans="1:8" ht="27.75" customHeight="1">
      <c r="A336" s="213" t="s">
        <v>1688</v>
      </c>
      <c r="B336" s="213" t="s">
        <v>1689</v>
      </c>
      <c r="C336" s="212">
        <v>218418.14</v>
      </c>
      <c r="D336" s="212">
        <f t="shared" si="5"/>
        <v>218418.14</v>
      </c>
      <c r="E336" s="212"/>
      <c r="F336" s="212"/>
      <c r="G336" s="212"/>
      <c r="H336" s="309"/>
    </row>
    <row r="337" spans="1:8" ht="27.75" customHeight="1">
      <c r="A337" s="213" t="s">
        <v>1690</v>
      </c>
      <c r="B337" s="213" t="s">
        <v>799</v>
      </c>
      <c r="C337" s="212">
        <v>3436444.17</v>
      </c>
      <c r="D337" s="212">
        <f t="shared" si="5"/>
        <v>3436444.17</v>
      </c>
      <c r="E337" s="212"/>
      <c r="F337" s="212"/>
      <c r="G337" s="212"/>
      <c r="H337" s="309"/>
    </row>
    <row r="338" spans="1:8" ht="27.75" customHeight="1">
      <c r="A338" s="213" t="s">
        <v>1691</v>
      </c>
      <c r="B338" s="213" t="s">
        <v>795</v>
      </c>
      <c r="C338" s="212">
        <v>109909.08</v>
      </c>
      <c r="D338" s="212">
        <f t="shared" si="5"/>
        <v>109909.08</v>
      </c>
      <c r="E338" s="212"/>
      <c r="F338" s="212"/>
      <c r="G338" s="212"/>
      <c r="H338" s="309"/>
    </row>
    <row r="339" spans="1:8" ht="27.75" customHeight="1">
      <c r="A339" s="213" t="s">
        <v>1692</v>
      </c>
      <c r="B339" s="213" t="s">
        <v>1693</v>
      </c>
      <c r="C339" s="212">
        <v>1704.71</v>
      </c>
      <c r="D339" s="212">
        <f t="shared" si="5"/>
        <v>1704.71</v>
      </c>
      <c r="E339" s="212"/>
      <c r="F339" s="212"/>
      <c r="G339" s="212"/>
      <c r="H339" s="309"/>
    </row>
    <row r="340" spans="1:8" ht="27.75" customHeight="1">
      <c r="A340" s="213" t="s">
        <v>1694</v>
      </c>
      <c r="B340" s="213" t="s">
        <v>1695</v>
      </c>
      <c r="C340" s="212">
        <v>49220.9</v>
      </c>
      <c r="D340" s="212">
        <f t="shared" si="5"/>
        <v>49220.9</v>
      </c>
      <c r="E340" s="212"/>
      <c r="F340" s="212"/>
      <c r="G340" s="212"/>
      <c r="H340" s="309"/>
    </row>
    <row r="341" spans="1:8" ht="27.75" customHeight="1">
      <c r="A341" s="213" t="s">
        <v>1696</v>
      </c>
      <c r="B341" s="213" t="s">
        <v>1697</v>
      </c>
      <c r="C341" s="212">
        <v>659391.87</v>
      </c>
      <c r="D341" s="212">
        <f t="shared" si="5"/>
        <v>659391.87</v>
      </c>
      <c r="E341" s="212"/>
      <c r="F341" s="212"/>
      <c r="G341" s="212"/>
      <c r="H341" s="309"/>
    </row>
    <row r="342" spans="1:8" ht="27.75" customHeight="1">
      <c r="A342" s="213" t="s">
        <v>1698</v>
      </c>
      <c r="B342" s="213" t="s">
        <v>1699</v>
      </c>
      <c r="C342" s="212">
        <v>182547.76</v>
      </c>
      <c r="D342" s="212">
        <f t="shared" si="5"/>
        <v>182547.76</v>
      </c>
      <c r="E342" s="212"/>
      <c r="F342" s="212"/>
      <c r="G342" s="212"/>
      <c r="H342" s="309"/>
    </row>
    <row r="343" spans="1:8" ht="27.75" customHeight="1">
      <c r="A343" s="213" t="s">
        <v>1700</v>
      </c>
      <c r="B343" s="213" t="s">
        <v>1701</v>
      </c>
      <c r="C343" s="212">
        <v>847959.65</v>
      </c>
      <c r="D343" s="212">
        <f t="shared" si="5"/>
        <v>847959.65</v>
      </c>
      <c r="E343" s="212"/>
      <c r="F343" s="212"/>
      <c r="G343" s="212"/>
      <c r="H343" s="309"/>
    </row>
    <row r="344" spans="1:8" ht="27.75" customHeight="1">
      <c r="A344" s="213" t="s">
        <v>1702</v>
      </c>
      <c r="B344" s="213" t="s">
        <v>1703</v>
      </c>
      <c r="C344" s="212">
        <v>106443.8</v>
      </c>
      <c r="D344" s="212">
        <f t="shared" si="5"/>
        <v>106443.8</v>
      </c>
      <c r="E344" s="212"/>
      <c r="F344" s="212"/>
      <c r="G344" s="212"/>
      <c r="H344" s="309"/>
    </row>
    <row r="345" spans="1:8" ht="27.75" customHeight="1">
      <c r="A345" s="213" t="s">
        <v>1704</v>
      </c>
      <c r="B345" s="213" t="s">
        <v>1705</v>
      </c>
      <c r="C345" s="212">
        <v>306192.57</v>
      </c>
      <c r="D345" s="212">
        <f t="shared" si="5"/>
        <v>306192.57</v>
      </c>
      <c r="E345" s="212"/>
      <c r="F345" s="212"/>
      <c r="G345" s="212"/>
      <c r="H345" s="309"/>
    </row>
    <row r="346" spans="1:8" ht="27.75" customHeight="1">
      <c r="A346" s="213" t="s">
        <v>1706</v>
      </c>
      <c r="B346" s="213" t="s">
        <v>1707</v>
      </c>
      <c r="C346" s="212">
        <v>102716.99</v>
      </c>
      <c r="D346" s="212">
        <f t="shared" si="5"/>
        <v>102716.99</v>
      </c>
      <c r="E346" s="212"/>
      <c r="F346" s="212"/>
      <c r="G346" s="212"/>
      <c r="H346" s="309"/>
    </row>
    <row r="347" spans="1:8" ht="27.75" customHeight="1">
      <c r="A347" s="213" t="s">
        <v>1708</v>
      </c>
      <c r="B347" s="213" t="s">
        <v>1709</v>
      </c>
      <c r="C347" s="212">
        <v>245119.83</v>
      </c>
      <c r="D347" s="212">
        <f t="shared" si="5"/>
        <v>245119.83</v>
      </c>
      <c r="E347" s="212"/>
      <c r="F347" s="212"/>
      <c r="G347" s="212"/>
      <c r="H347" s="309"/>
    </row>
    <row r="348" spans="1:8" ht="27.75" customHeight="1">
      <c r="A348" s="213" t="s">
        <v>1710</v>
      </c>
      <c r="B348" s="213" t="s">
        <v>1711</v>
      </c>
      <c r="C348" s="212">
        <v>6036.71</v>
      </c>
      <c r="D348" s="212">
        <f t="shared" si="5"/>
        <v>6036.71</v>
      </c>
      <c r="E348" s="212"/>
      <c r="F348" s="212"/>
      <c r="G348" s="212"/>
      <c r="H348" s="309"/>
    </row>
    <row r="349" spans="1:8" ht="27.75" customHeight="1">
      <c r="A349" s="213" t="s">
        <v>1712</v>
      </c>
      <c r="B349" s="213" t="s">
        <v>1713</v>
      </c>
      <c r="C349" s="212">
        <v>230772.51</v>
      </c>
      <c r="D349" s="212">
        <f t="shared" si="5"/>
        <v>230772.51</v>
      </c>
      <c r="E349" s="212"/>
      <c r="F349" s="212"/>
      <c r="G349" s="212"/>
      <c r="H349" s="309"/>
    </row>
    <row r="350" spans="1:8" ht="27.75" customHeight="1">
      <c r="A350" s="213" t="s">
        <v>1714</v>
      </c>
      <c r="B350" s="213" t="s">
        <v>1715</v>
      </c>
      <c r="C350" s="212">
        <v>264690.44</v>
      </c>
      <c r="D350" s="212">
        <f t="shared" si="5"/>
        <v>264690.44</v>
      </c>
      <c r="E350" s="212"/>
      <c r="F350" s="212"/>
      <c r="G350" s="212"/>
      <c r="H350" s="309"/>
    </row>
    <row r="351" spans="1:8" ht="27.75" customHeight="1">
      <c r="A351" s="213" t="s">
        <v>1716</v>
      </c>
      <c r="B351" s="213" t="s">
        <v>821</v>
      </c>
      <c r="C351" s="212">
        <v>390656.66</v>
      </c>
      <c r="D351" s="212">
        <f t="shared" si="5"/>
        <v>390656.66</v>
      </c>
      <c r="E351" s="212"/>
      <c r="F351" s="212"/>
      <c r="G351" s="212"/>
      <c r="H351" s="309"/>
    </row>
    <row r="352" spans="1:8" ht="27.75" customHeight="1">
      <c r="A352" s="213" t="s">
        <v>1717</v>
      </c>
      <c r="B352" s="213" t="s">
        <v>1718</v>
      </c>
      <c r="C352" s="212">
        <v>13777588.21</v>
      </c>
      <c r="D352" s="212">
        <f t="shared" si="5"/>
        <v>13777588.21</v>
      </c>
      <c r="E352" s="212"/>
      <c r="F352" s="212"/>
      <c r="G352" s="212"/>
      <c r="H352" s="309"/>
    </row>
    <row r="353" spans="1:8" ht="27.75" customHeight="1">
      <c r="A353" s="213" t="s">
        <v>1719</v>
      </c>
      <c r="B353" s="213" t="s">
        <v>1080</v>
      </c>
      <c r="C353" s="212">
        <v>531998.58</v>
      </c>
      <c r="D353" s="212">
        <f t="shared" si="5"/>
        <v>531998.58</v>
      </c>
      <c r="E353" s="212"/>
      <c r="F353" s="212"/>
      <c r="G353" s="212"/>
      <c r="H353" s="309"/>
    </row>
    <row r="354" spans="1:8" ht="27.75" customHeight="1">
      <c r="A354" s="213" t="s">
        <v>1720</v>
      </c>
      <c r="B354" s="213" t="s">
        <v>1721</v>
      </c>
      <c r="C354" s="212">
        <v>1242019.65</v>
      </c>
      <c r="D354" s="212">
        <f t="shared" si="5"/>
        <v>1242019.65</v>
      </c>
      <c r="E354" s="212"/>
      <c r="F354" s="212"/>
      <c r="G354" s="212"/>
      <c r="H354" s="309"/>
    </row>
    <row r="355" spans="1:8" ht="27.75" customHeight="1">
      <c r="A355" s="213" t="s">
        <v>1722</v>
      </c>
      <c r="B355" s="213" t="s">
        <v>1723</v>
      </c>
      <c r="C355" s="212">
        <v>1334133.5</v>
      </c>
      <c r="D355" s="212">
        <f t="shared" si="5"/>
        <v>1334133.5</v>
      </c>
      <c r="E355" s="212"/>
      <c r="F355" s="212"/>
      <c r="G355" s="212"/>
      <c r="H355" s="309"/>
    </row>
    <row r="356" spans="1:8" ht="27.75" customHeight="1">
      <c r="A356" s="213" t="s">
        <v>1724</v>
      </c>
      <c r="B356" s="213" t="s">
        <v>1725</v>
      </c>
      <c r="C356" s="212">
        <v>239899.69</v>
      </c>
      <c r="D356" s="212">
        <f t="shared" si="5"/>
        <v>239899.69</v>
      </c>
      <c r="E356" s="212"/>
      <c r="F356" s="212"/>
      <c r="G356" s="212"/>
      <c r="H356" s="309"/>
    </row>
    <row r="357" spans="1:8" ht="27.75" customHeight="1">
      <c r="A357" s="213" t="s">
        <v>1726</v>
      </c>
      <c r="B357" s="213" t="s">
        <v>1727</v>
      </c>
      <c r="C357" s="212">
        <v>13468.25</v>
      </c>
      <c r="D357" s="212">
        <f t="shared" si="5"/>
        <v>13468.25</v>
      </c>
      <c r="E357" s="212"/>
      <c r="F357" s="212"/>
      <c r="G357" s="212"/>
      <c r="H357" s="309"/>
    </row>
    <row r="358" spans="1:8" ht="27.75" customHeight="1">
      <c r="A358" s="213" t="s">
        <v>1728</v>
      </c>
      <c r="B358" s="213" t="s">
        <v>1729</v>
      </c>
      <c r="C358" s="212">
        <v>1442981.7</v>
      </c>
      <c r="D358" s="212">
        <f t="shared" si="5"/>
        <v>1442981.7</v>
      </c>
      <c r="E358" s="212"/>
      <c r="F358" s="212"/>
      <c r="G358" s="212"/>
      <c r="H358" s="309"/>
    </row>
    <row r="359" spans="1:8" ht="27.75" customHeight="1">
      <c r="A359" s="213" t="s">
        <v>1730</v>
      </c>
      <c r="B359" s="213" t="s">
        <v>1731</v>
      </c>
      <c r="C359" s="212">
        <v>34326.21</v>
      </c>
      <c r="D359" s="212">
        <f t="shared" si="5"/>
        <v>34326.21</v>
      </c>
      <c r="E359" s="212"/>
      <c r="F359" s="212"/>
      <c r="G359" s="212"/>
      <c r="H359" s="309"/>
    </row>
    <row r="360" spans="1:8" ht="27.75" customHeight="1">
      <c r="A360" s="213" t="s">
        <v>1732</v>
      </c>
      <c r="B360" s="213" t="s">
        <v>1733</v>
      </c>
      <c r="C360" s="212">
        <v>106236.1</v>
      </c>
      <c r="D360" s="212">
        <f t="shared" si="5"/>
        <v>106236.1</v>
      </c>
      <c r="E360" s="212"/>
      <c r="F360" s="212"/>
      <c r="G360" s="212"/>
      <c r="H360" s="309"/>
    </row>
    <row r="361" spans="1:8" ht="27.75" customHeight="1">
      <c r="A361" s="213" t="s">
        <v>1734</v>
      </c>
      <c r="B361" s="213" t="s">
        <v>1735</v>
      </c>
      <c r="C361" s="212">
        <v>2223582.89</v>
      </c>
      <c r="D361" s="212">
        <f t="shared" si="5"/>
        <v>2223582.89</v>
      </c>
      <c r="E361" s="212"/>
      <c r="F361" s="212"/>
      <c r="G361" s="212"/>
      <c r="H361" s="309"/>
    </row>
    <row r="362" spans="1:8" ht="27.75" customHeight="1">
      <c r="A362" s="213" t="s">
        <v>1736</v>
      </c>
      <c r="B362" s="213" t="s">
        <v>1737</v>
      </c>
      <c r="C362" s="212">
        <v>56805.43</v>
      </c>
      <c r="D362" s="212">
        <f t="shared" si="5"/>
        <v>56805.43</v>
      </c>
      <c r="E362" s="212"/>
      <c r="F362" s="212"/>
      <c r="G362" s="212"/>
      <c r="H362" s="309"/>
    </row>
    <row r="363" spans="1:8" ht="27.75" customHeight="1">
      <c r="A363" s="213" t="s">
        <v>1738</v>
      </c>
      <c r="B363" s="213" t="s">
        <v>791</v>
      </c>
      <c r="C363" s="212">
        <v>2494430.61</v>
      </c>
      <c r="D363" s="212">
        <f t="shared" si="5"/>
        <v>2494430.61</v>
      </c>
      <c r="E363" s="212"/>
      <c r="F363" s="212"/>
      <c r="G363" s="212"/>
      <c r="H363" s="309"/>
    </row>
    <row r="364" spans="1:8" ht="27.75" customHeight="1">
      <c r="A364" s="213" t="s">
        <v>1739</v>
      </c>
      <c r="B364" s="213" t="s">
        <v>1740</v>
      </c>
      <c r="C364" s="212">
        <v>1073953.87</v>
      </c>
      <c r="D364" s="212">
        <f t="shared" si="5"/>
        <v>1073953.87</v>
      </c>
      <c r="E364" s="212"/>
      <c r="F364" s="212"/>
      <c r="G364" s="212"/>
      <c r="H364" s="309"/>
    </row>
    <row r="365" spans="1:8" ht="27.75" customHeight="1">
      <c r="A365" s="213" t="s">
        <v>1741</v>
      </c>
      <c r="B365" s="213" t="s">
        <v>1742</v>
      </c>
      <c r="C365" s="212">
        <v>703895.47</v>
      </c>
      <c r="D365" s="212">
        <f t="shared" si="5"/>
        <v>703895.47</v>
      </c>
      <c r="E365" s="212"/>
      <c r="F365" s="212"/>
      <c r="G365" s="212"/>
      <c r="H365" s="309"/>
    </row>
    <row r="366" spans="1:8" ht="27.75" customHeight="1">
      <c r="A366" s="213" t="s">
        <v>1743</v>
      </c>
      <c r="B366" s="213" t="s">
        <v>1744</v>
      </c>
      <c r="C366" s="212">
        <v>724589.16</v>
      </c>
      <c r="D366" s="212">
        <f t="shared" si="5"/>
        <v>724589.16</v>
      </c>
      <c r="E366" s="212"/>
      <c r="F366" s="212"/>
      <c r="G366" s="212"/>
      <c r="H366" s="309"/>
    </row>
    <row r="367" spans="1:8" ht="27.75" customHeight="1">
      <c r="A367" s="213" t="s">
        <v>1745</v>
      </c>
      <c r="B367" s="213" t="s">
        <v>1746</v>
      </c>
      <c r="C367" s="212">
        <v>230146.37</v>
      </c>
      <c r="D367" s="212">
        <f t="shared" si="5"/>
        <v>230146.37</v>
      </c>
      <c r="E367" s="212"/>
      <c r="F367" s="212"/>
      <c r="G367" s="212"/>
      <c r="H367" s="309"/>
    </row>
    <row r="368" spans="1:8" ht="27.75" customHeight="1">
      <c r="A368" s="213" t="s">
        <v>1747</v>
      </c>
      <c r="B368" s="213" t="s">
        <v>1748</v>
      </c>
      <c r="C368" s="212">
        <v>1845386.62</v>
      </c>
      <c r="D368" s="212">
        <f t="shared" si="5"/>
        <v>1845386.62</v>
      </c>
      <c r="E368" s="212"/>
      <c r="F368" s="212"/>
      <c r="G368" s="212"/>
      <c r="H368" s="309"/>
    </row>
    <row r="369" spans="1:8" ht="27.75" customHeight="1">
      <c r="A369" s="213" t="s">
        <v>1749</v>
      </c>
      <c r="B369" s="213" t="s">
        <v>1750</v>
      </c>
      <c r="C369" s="212">
        <v>17367.11</v>
      </c>
      <c r="D369" s="212">
        <f t="shared" si="5"/>
        <v>17367.11</v>
      </c>
      <c r="E369" s="212"/>
      <c r="F369" s="212"/>
      <c r="G369" s="212"/>
      <c r="H369" s="309"/>
    </row>
    <row r="370" spans="1:8" ht="27.75" customHeight="1">
      <c r="A370" s="213" t="s">
        <v>1751</v>
      </c>
      <c r="B370" s="213" t="s">
        <v>1752</v>
      </c>
      <c r="C370" s="212">
        <v>187092.88</v>
      </c>
      <c r="D370" s="212">
        <f t="shared" si="5"/>
        <v>187092.88</v>
      </c>
      <c r="E370" s="212"/>
      <c r="F370" s="212"/>
      <c r="G370" s="212"/>
      <c r="H370" s="309"/>
    </row>
    <row r="371" spans="1:8" ht="27.75" customHeight="1">
      <c r="A371" s="213" t="s">
        <v>1753</v>
      </c>
      <c r="B371" s="213" t="s">
        <v>1754</v>
      </c>
      <c r="C371" s="212">
        <v>88968.45</v>
      </c>
      <c r="D371" s="212">
        <f t="shared" si="5"/>
        <v>88968.45</v>
      </c>
      <c r="E371" s="212"/>
      <c r="F371" s="212"/>
      <c r="G371" s="212"/>
      <c r="H371" s="309"/>
    </row>
    <row r="372" spans="1:8" ht="27.75" customHeight="1">
      <c r="A372" s="213" t="s">
        <v>1755</v>
      </c>
      <c r="B372" s="213" t="s">
        <v>1756</v>
      </c>
      <c r="C372" s="212">
        <v>460737.85</v>
      </c>
      <c r="D372" s="212">
        <f t="shared" si="5"/>
        <v>460737.85</v>
      </c>
      <c r="E372" s="212"/>
      <c r="F372" s="212"/>
      <c r="G372" s="212"/>
      <c r="H372" s="309"/>
    </row>
    <row r="373" spans="1:8" ht="27.75" customHeight="1">
      <c r="A373" s="213" t="s">
        <v>1757</v>
      </c>
      <c r="B373" s="213" t="s">
        <v>1758</v>
      </c>
      <c r="C373" s="212">
        <v>528152.89</v>
      </c>
      <c r="D373" s="212">
        <f t="shared" si="5"/>
        <v>528152.89</v>
      </c>
      <c r="E373" s="212"/>
      <c r="F373" s="212"/>
      <c r="G373" s="212"/>
      <c r="H373" s="309"/>
    </row>
    <row r="374" spans="1:8" ht="27.75" customHeight="1">
      <c r="A374" s="213" t="s">
        <v>1759</v>
      </c>
      <c r="B374" s="213" t="s">
        <v>857</v>
      </c>
      <c r="C374" s="212">
        <v>878266.78</v>
      </c>
      <c r="D374" s="212">
        <f t="shared" si="5"/>
        <v>878266.78</v>
      </c>
      <c r="E374" s="212"/>
      <c r="F374" s="212"/>
      <c r="G374" s="212"/>
      <c r="H374" s="309"/>
    </row>
    <row r="375" spans="1:8" ht="27.75" customHeight="1">
      <c r="A375" s="213" t="s">
        <v>1760</v>
      </c>
      <c r="B375" s="213" t="s">
        <v>1761</v>
      </c>
      <c r="C375" s="212">
        <v>163476.35</v>
      </c>
      <c r="D375" s="212">
        <f t="shared" si="5"/>
        <v>163476.35</v>
      </c>
      <c r="E375" s="212"/>
      <c r="F375" s="212"/>
      <c r="G375" s="212"/>
      <c r="H375" s="309"/>
    </row>
    <row r="376" spans="1:8" ht="27.75" customHeight="1">
      <c r="A376" s="213" t="s">
        <v>1762</v>
      </c>
      <c r="B376" s="213" t="s">
        <v>1763</v>
      </c>
      <c r="C376" s="212">
        <v>7729470.65</v>
      </c>
      <c r="D376" s="212">
        <f t="shared" si="5"/>
        <v>7729470.65</v>
      </c>
      <c r="E376" s="212"/>
      <c r="F376" s="212"/>
      <c r="G376" s="212"/>
      <c r="H376" s="309"/>
    </row>
    <row r="377" spans="1:8" ht="27.75" customHeight="1">
      <c r="A377" s="213" t="s">
        <v>1764</v>
      </c>
      <c r="B377" s="213" t="s">
        <v>1765</v>
      </c>
      <c r="C377" s="212">
        <v>678953.06</v>
      </c>
      <c r="D377" s="212">
        <f t="shared" si="5"/>
        <v>678953.06</v>
      </c>
      <c r="E377" s="212"/>
      <c r="F377" s="212"/>
      <c r="G377" s="212"/>
      <c r="H377" s="309"/>
    </row>
    <row r="378" spans="1:8" ht="27.75" customHeight="1">
      <c r="A378" s="213" t="s">
        <v>1766</v>
      </c>
      <c r="B378" s="213" t="s">
        <v>1767</v>
      </c>
      <c r="C378" s="212">
        <v>54375.85</v>
      </c>
      <c r="D378" s="212">
        <f t="shared" si="5"/>
        <v>54375.85</v>
      </c>
      <c r="E378" s="212"/>
      <c r="F378" s="212"/>
      <c r="G378" s="212"/>
      <c r="H378" s="309"/>
    </row>
    <row r="379" spans="1:8" ht="27.75" customHeight="1">
      <c r="A379" s="213" t="s">
        <v>1768</v>
      </c>
      <c r="B379" s="213" t="s">
        <v>1769</v>
      </c>
      <c r="C379" s="212">
        <v>3079.07</v>
      </c>
      <c r="D379" s="212">
        <f t="shared" si="5"/>
        <v>3079.07</v>
      </c>
      <c r="E379" s="212"/>
      <c r="F379" s="212"/>
      <c r="G379" s="212"/>
      <c r="H379" s="309"/>
    </row>
    <row r="380" spans="1:8" ht="27.75" customHeight="1">
      <c r="A380" s="213" t="s">
        <v>1770</v>
      </c>
      <c r="B380" s="213" t="s">
        <v>1771</v>
      </c>
      <c r="C380" s="212">
        <v>70804.47</v>
      </c>
      <c r="D380" s="212">
        <f t="shared" si="5"/>
        <v>70804.47</v>
      </c>
      <c r="E380" s="212"/>
      <c r="F380" s="212"/>
      <c r="G380" s="212"/>
      <c r="H380" s="309"/>
    </row>
    <row r="381" spans="1:8" ht="27.75" customHeight="1">
      <c r="A381" s="213" t="s">
        <v>1772</v>
      </c>
      <c r="B381" s="213" t="s">
        <v>1773</v>
      </c>
      <c r="C381" s="212">
        <v>5019.85</v>
      </c>
      <c r="D381" s="212">
        <f t="shared" si="5"/>
        <v>5019.85</v>
      </c>
      <c r="E381" s="212"/>
      <c r="F381" s="212"/>
      <c r="G381" s="212"/>
      <c r="H381" s="309"/>
    </row>
    <row r="382" spans="1:8" ht="27.75" customHeight="1">
      <c r="A382" s="213" t="s">
        <v>1774</v>
      </c>
      <c r="B382" s="213" t="s">
        <v>1775</v>
      </c>
      <c r="C382" s="212">
        <v>5437.52</v>
      </c>
      <c r="D382" s="212">
        <f t="shared" si="5"/>
        <v>5437.52</v>
      </c>
      <c r="E382" s="212"/>
      <c r="F382" s="212"/>
      <c r="G382" s="212"/>
      <c r="H382" s="309"/>
    </row>
    <row r="383" spans="1:8" ht="27.75" customHeight="1">
      <c r="A383" s="213" t="s">
        <v>1776</v>
      </c>
      <c r="B383" s="213" t="s">
        <v>1777</v>
      </c>
      <c r="C383" s="212">
        <v>6203645.02</v>
      </c>
      <c r="D383" s="212">
        <f t="shared" si="5"/>
        <v>6203645.02</v>
      </c>
      <c r="E383" s="212"/>
      <c r="F383" s="212"/>
      <c r="G383" s="212"/>
      <c r="H383" s="309"/>
    </row>
    <row r="384" spans="1:8" ht="27.75" customHeight="1">
      <c r="A384" s="213" t="s">
        <v>1778</v>
      </c>
      <c r="B384" s="213" t="s">
        <v>1779</v>
      </c>
      <c r="C384" s="212">
        <v>21644.3</v>
      </c>
      <c r="D384" s="212">
        <f t="shared" si="5"/>
        <v>21644.3</v>
      </c>
      <c r="E384" s="212"/>
      <c r="F384" s="212"/>
      <c r="G384" s="212"/>
      <c r="H384" s="309"/>
    </row>
    <row r="385" spans="1:8" ht="27.75" customHeight="1">
      <c r="A385" s="213" t="s">
        <v>1780</v>
      </c>
      <c r="B385" s="213" t="s">
        <v>1781</v>
      </c>
      <c r="C385" s="212">
        <v>40049648.47</v>
      </c>
      <c r="D385" s="212">
        <f t="shared" si="5"/>
        <v>40049648.47</v>
      </c>
      <c r="E385" s="212"/>
      <c r="F385" s="212"/>
      <c r="G385" s="212"/>
      <c r="H385" s="309"/>
    </row>
    <row r="386" spans="1:8" ht="27.75" customHeight="1">
      <c r="A386" s="213" t="s">
        <v>1782</v>
      </c>
      <c r="B386" s="213" t="s">
        <v>1783</v>
      </c>
      <c r="C386" s="212">
        <v>11736280.56</v>
      </c>
      <c r="D386" s="212">
        <f t="shared" si="5"/>
        <v>11736280.56</v>
      </c>
      <c r="E386" s="212"/>
      <c r="F386" s="212"/>
      <c r="G386" s="212"/>
      <c r="H386" s="309"/>
    </row>
    <row r="387" spans="1:8" ht="27.75" customHeight="1">
      <c r="A387" s="213" t="s">
        <v>1784</v>
      </c>
      <c r="B387" s="213" t="s">
        <v>1785</v>
      </c>
      <c r="C387" s="212">
        <v>3686890.18</v>
      </c>
      <c r="D387" s="212">
        <f t="shared" si="5"/>
        <v>3686890.18</v>
      </c>
      <c r="E387" s="212"/>
      <c r="F387" s="212"/>
      <c r="G387" s="212"/>
      <c r="H387" s="309"/>
    </row>
    <row r="388" spans="1:8" ht="27.75" customHeight="1">
      <c r="A388" s="213" t="s">
        <v>1786</v>
      </c>
      <c r="B388" s="213" t="s">
        <v>1787</v>
      </c>
      <c r="C388" s="212">
        <v>7503566.36</v>
      </c>
      <c r="D388" s="212">
        <f t="shared" si="5"/>
        <v>7503566.36</v>
      </c>
      <c r="E388" s="212"/>
      <c r="F388" s="212"/>
      <c r="G388" s="212"/>
      <c r="H388" s="309"/>
    </row>
    <row r="389" spans="1:8" ht="27.75" customHeight="1">
      <c r="A389" s="213" t="s">
        <v>1788</v>
      </c>
      <c r="B389" s="213" t="s">
        <v>1789</v>
      </c>
      <c r="C389" s="212">
        <v>212985</v>
      </c>
      <c r="D389" s="212">
        <f t="shared" si="5"/>
        <v>212985</v>
      </c>
      <c r="E389" s="212"/>
      <c r="F389" s="212"/>
      <c r="G389" s="212"/>
      <c r="H389" s="309"/>
    </row>
    <row r="390" spans="1:8" ht="27.75" customHeight="1">
      <c r="A390" s="213" t="s">
        <v>1790</v>
      </c>
      <c r="B390" s="213" t="s">
        <v>1791</v>
      </c>
      <c r="C390" s="212">
        <v>4845.49</v>
      </c>
      <c r="D390" s="212">
        <f t="shared" si="5"/>
        <v>4845.49</v>
      </c>
      <c r="E390" s="212"/>
      <c r="F390" s="212"/>
      <c r="G390" s="212"/>
      <c r="H390" s="309"/>
    </row>
    <row r="391" spans="1:8" ht="27.75" customHeight="1">
      <c r="A391" s="213" t="s">
        <v>1792</v>
      </c>
      <c r="B391" s="213" t="s">
        <v>1793</v>
      </c>
      <c r="C391" s="212">
        <v>22804.15</v>
      </c>
      <c r="D391" s="212">
        <f t="shared" si="5"/>
        <v>22804.15</v>
      </c>
      <c r="E391" s="212"/>
      <c r="F391" s="212"/>
      <c r="G391" s="212"/>
      <c r="H391" s="309"/>
    </row>
    <row r="392" spans="1:8" ht="27.75" customHeight="1">
      <c r="A392" s="213" t="s">
        <v>1794</v>
      </c>
      <c r="B392" s="213" t="s">
        <v>1795</v>
      </c>
      <c r="C392" s="212">
        <v>160559.64</v>
      </c>
      <c r="D392" s="212">
        <f t="shared" si="5"/>
        <v>160559.64</v>
      </c>
      <c r="E392" s="212"/>
      <c r="F392" s="212"/>
      <c r="G392" s="212"/>
      <c r="H392" s="309"/>
    </row>
    <row r="393" spans="1:8" ht="27.75" customHeight="1">
      <c r="A393" s="213" t="s">
        <v>1796</v>
      </c>
      <c r="B393" s="213" t="s">
        <v>1797</v>
      </c>
      <c r="C393" s="212">
        <v>56247.55</v>
      </c>
      <c r="D393" s="212">
        <f aca="true" t="shared" si="6" ref="D393:D433">+C393</f>
        <v>56247.55</v>
      </c>
      <c r="E393" s="212"/>
      <c r="F393" s="212"/>
      <c r="G393" s="212"/>
      <c r="H393" s="309"/>
    </row>
    <row r="394" spans="1:8" ht="27.75" customHeight="1">
      <c r="A394" s="213" t="s">
        <v>1798</v>
      </c>
      <c r="B394" s="213" t="s">
        <v>1799</v>
      </c>
      <c r="C394" s="212">
        <v>617355.67</v>
      </c>
      <c r="D394" s="212">
        <f t="shared" si="6"/>
        <v>617355.67</v>
      </c>
      <c r="E394" s="212"/>
      <c r="F394" s="212"/>
      <c r="G394" s="212"/>
      <c r="H394" s="309"/>
    </row>
    <row r="395" spans="1:8" ht="27.75" customHeight="1">
      <c r="A395" s="213" t="s">
        <v>1800</v>
      </c>
      <c r="B395" s="213" t="s">
        <v>1801</v>
      </c>
      <c r="C395" s="212">
        <v>277521.15</v>
      </c>
      <c r="D395" s="212">
        <f t="shared" si="6"/>
        <v>277521.15</v>
      </c>
      <c r="E395" s="212"/>
      <c r="F395" s="212"/>
      <c r="G395" s="212"/>
      <c r="H395" s="309"/>
    </row>
    <row r="396" spans="1:8" ht="27.75" customHeight="1">
      <c r="A396" s="213" t="s">
        <v>1802</v>
      </c>
      <c r="B396" s="213" t="s">
        <v>1803</v>
      </c>
      <c r="C396" s="212">
        <v>57812.75</v>
      </c>
      <c r="D396" s="212">
        <f t="shared" si="6"/>
        <v>57812.75</v>
      </c>
      <c r="E396" s="212"/>
      <c r="F396" s="212"/>
      <c r="G396" s="212"/>
      <c r="H396" s="309"/>
    </row>
    <row r="397" spans="1:8" ht="27.75" customHeight="1">
      <c r="A397" s="213" t="s">
        <v>1804</v>
      </c>
      <c r="B397" s="213" t="s">
        <v>1805</v>
      </c>
      <c r="C397" s="212">
        <v>24121.93</v>
      </c>
      <c r="D397" s="212">
        <f t="shared" si="6"/>
        <v>24121.93</v>
      </c>
      <c r="E397" s="212"/>
      <c r="F397" s="212"/>
      <c r="G397" s="212"/>
      <c r="H397" s="309"/>
    </row>
    <row r="398" spans="1:8" ht="27.75" customHeight="1">
      <c r="A398" s="213" t="s">
        <v>1806</v>
      </c>
      <c r="B398" s="213" t="s">
        <v>1807</v>
      </c>
      <c r="C398" s="212">
        <v>1700.65</v>
      </c>
      <c r="D398" s="212">
        <f t="shared" si="6"/>
        <v>1700.65</v>
      </c>
      <c r="E398" s="212"/>
      <c r="F398" s="212"/>
      <c r="G398" s="212"/>
      <c r="H398" s="309"/>
    </row>
    <row r="399" spans="1:8" ht="27.75" customHeight="1">
      <c r="A399" s="213" t="s">
        <v>1808</v>
      </c>
      <c r="B399" s="213" t="s">
        <v>1809</v>
      </c>
      <c r="C399" s="212">
        <v>666631.6</v>
      </c>
      <c r="D399" s="212">
        <f t="shared" si="6"/>
        <v>666631.6</v>
      </c>
      <c r="E399" s="212"/>
      <c r="F399" s="212"/>
      <c r="G399" s="212"/>
      <c r="H399" s="309"/>
    </row>
    <row r="400" spans="1:8" ht="27.75" customHeight="1">
      <c r="A400" s="213" t="s">
        <v>1810</v>
      </c>
      <c r="B400" s="213" t="s">
        <v>1811</v>
      </c>
      <c r="C400" s="212">
        <v>451420.16</v>
      </c>
      <c r="D400" s="212">
        <f t="shared" si="6"/>
        <v>451420.16</v>
      </c>
      <c r="E400" s="212"/>
      <c r="F400" s="212"/>
      <c r="G400" s="212"/>
      <c r="H400" s="309"/>
    </row>
    <row r="401" spans="1:8" ht="27.75" customHeight="1">
      <c r="A401" s="213" t="s">
        <v>1812</v>
      </c>
      <c r="B401" s="213" t="s">
        <v>1813</v>
      </c>
      <c r="C401" s="212">
        <v>1663392.02</v>
      </c>
      <c r="D401" s="212">
        <f t="shared" si="6"/>
        <v>1663392.02</v>
      </c>
      <c r="E401" s="212"/>
      <c r="F401" s="212"/>
      <c r="G401" s="212"/>
      <c r="H401" s="309"/>
    </row>
    <row r="402" spans="1:8" ht="27.75" customHeight="1">
      <c r="A402" s="213" t="s">
        <v>1814</v>
      </c>
      <c r="B402" s="213" t="s">
        <v>1815</v>
      </c>
      <c r="C402" s="212">
        <v>220335.91</v>
      </c>
      <c r="D402" s="212">
        <f t="shared" si="6"/>
        <v>220335.91</v>
      </c>
      <c r="E402" s="212"/>
      <c r="F402" s="212"/>
      <c r="G402" s="212"/>
      <c r="H402" s="309"/>
    </row>
    <row r="403" spans="1:8" ht="27.75" customHeight="1">
      <c r="A403" s="213" t="s">
        <v>1816</v>
      </c>
      <c r="B403" s="213" t="s">
        <v>1817</v>
      </c>
      <c r="C403" s="212">
        <v>4246656.49</v>
      </c>
      <c r="D403" s="212">
        <f t="shared" si="6"/>
        <v>4246656.49</v>
      </c>
      <c r="E403" s="212"/>
      <c r="F403" s="212"/>
      <c r="G403" s="212"/>
      <c r="H403" s="309"/>
    </row>
    <row r="404" spans="1:8" ht="27.75" customHeight="1">
      <c r="A404" s="213" t="s">
        <v>1818</v>
      </c>
      <c r="B404" s="213" t="s">
        <v>1819</v>
      </c>
      <c r="C404" s="212">
        <v>152.77</v>
      </c>
      <c r="D404" s="212">
        <f t="shared" si="6"/>
        <v>152.77</v>
      </c>
      <c r="E404" s="212"/>
      <c r="F404" s="212"/>
      <c r="G404" s="212"/>
      <c r="H404" s="309"/>
    </row>
    <row r="405" spans="1:8" ht="27.75" customHeight="1">
      <c r="A405" s="213" t="s">
        <v>1820</v>
      </c>
      <c r="B405" s="213" t="s">
        <v>1821</v>
      </c>
      <c r="C405" s="212">
        <v>360</v>
      </c>
      <c r="D405" s="212">
        <f t="shared" si="6"/>
        <v>360</v>
      </c>
      <c r="E405" s="212"/>
      <c r="F405" s="212"/>
      <c r="G405" s="212"/>
      <c r="H405" s="309"/>
    </row>
    <row r="406" spans="1:8" ht="27.75" customHeight="1">
      <c r="A406" s="213" t="s">
        <v>1822</v>
      </c>
      <c r="B406" s="213" t="s">
        <v>1823</v>
      </c>
      <c r="C406" s="212">
        <v>1934.32</v>
      </c>
      <c r="D406" s="212">
        <f t="shared" si="6"/>
        <v>1934.32</v>
      </c>
      <c r="E406" s="212"/>
      <c r="F406" s="212"/>
      <c r="G406" s="212"/>
      <c r="H406" s="309"/>
    </row>
    <row r="407" spans="1:8" ht="27.75" customHeight="1">
      <c r="A407" s="213" t="s">
        <v>1824</v>
      </c>
      <c r="B407" s="213" t="s">
        <v>1825</v>
      </c>
      <c r="C407" s="212">
        <v>3132.2</v>
      </c>
      <c r="D407" s="212">
        <f t="shared" si="6"/>
        <v>3132.2</v>
      </c>
      <c r="E407" s="212"/>
      <c r="F407" s="212"/>
      <c r="G407" s="212"/>
      <c r="H407" s="309"/>
    </row>
    <row r="408" spans="1:8" ht="27.75" customHeight="1">
      <c r="A408" s="213" t="s">
        <v>1826</v>
      </c>
      <c r="B408" s="213" t="s">
        <v>1827</v>
      </c>
      <c r="C408" s="212">
        <v>175405.26</v>
      </c>
      <c r="D408" s="212">
        <f t="shared" si="6"/>
        <v>175405.26</v>
      </c>
      <c r="E408" s="212"/>
      <c r="F408" s="212"/>
      <c r="G408" s="212"/>
      <c r="H408" s="309"/>
    </row>
    <row r="409" spans="1:8" ht="27.75" customHeight="1">
      <c r="A409" s="213" t="s">
        <v>1878</v>
      </c>
      <c r="B409" s="213" t="s">
        <v>1879</v>
      </c>
      <c r="C409" s="212">
        <v>243767881</v>
      </c>
      <c r="D409" s="212">
        <f t="shared" si="6"/>
        <v>243767881</v>
      </c>
      <c r="E409" s="212"/>
      <c r="F409" s="212"/>
      <c r="G409" s="212"/>
      <c r="H409" s="309"/>
    </row>
    <row r="410" spans="1:8" ht="27.75" customHeight="1">
      <c r="A410" s="213" t="s">
        <v>1828</v>
      </c>
      <c r="B410" s="213" t="s">
        <v>1829</v>
      </c>
      <c r="C410" s="212">
        <v>1146762.6</v>
      </c>
      <c r="D410" s="212">
        <f t="shared" si="6"/>
        <v>1146762.6</v>
      </c>
      <c r="E410" s="212"/>
      <c r="F410" s="212"/>
      <c r="G410" s="212"/>
      <c r="H410" s="309"/>
    </row>
    <row r="411" spans="1:8" ht="27.75" customHeight="1">
      <c r="A411" s="213" t="s">
        <v>1830</v>
      </c>
      <c r="B411" s="213" t="s">
        <v>1831</v>
      </c>
      <c r="C411" s="212">
        <v>272054.7</v>
      </c>
      <c r="D411" s="212">
        <f t="shared" si="6"/>
        <v>272054.7</v>
      </c>
      <c r="E411" s="212"/>
      <c r="F411" s="212"/>
      <c r="G411" s="212"/>
      <c r="H411" s="309"/>
    </row>
    <row r="412" spans="1:8" ht="27.75" customHeight="1">
      <c r="A412" s="213" t="s">
        <v>1832</v>
      </c>
      <c r="B412" s="213" t="s">
        <v>1833</v>
      </c>
      <c r="C412" s="212">
        <v>18697.84</v>
      </c>
      <c r="D412" s="212">
        <f t="shared" si="6"/>
        <v>18697.84</v>
      </c>
      <c r="E412" s="212"/>
      <c r="F412" s="212"/>
      <c r="G412" s="212"/>
      <c r="H412" s="309"/>
    </row>
    <row r="413" spans="1:8" ht="27.75" customHeight="1">
      <c r="A413" s="213" t="s">
        <v>1834</v>
      </c>
      <c r="B413" s="213" t="s">
        <v>1835</v>
      </c>
      <c r="C413" s="212">
        <v>6237.5</v>
      </c>
      <c r="D413" s="212">
        <f t="shared" si="6"/>
        <v>6237.5</v>
      </c>
      <c r="E413" s="212"/>
      <c r="F413" s="212"/>
      <c r="G413" s="212"/>
      <c r="H413" s="309"/>
    </row>
    <row r="414" spans="1:8" ht="27.75" customHeight="1">
      <c r="A414" s="213" t="s">
        <v>1836</v>
      </c>
      <c r="B414" s="213" t="s">
        <v>1837</v>
      </c>
      <c r="C414" s="212">
        <v>404544.43</v>
      </c>
      <c r="D414" s="212">
        <f t="shared" si="6"/>
        <v>404544.43</v>
      </c>
      <c r="E414" s="212"/>
      <c r="F414" s="212"/>
      <c r="G414" s="212"/>
      <c r="H414" s="309"/>
    </row>
    <row r="415" spans="1:8" ht="27.75" customHeight="1">
      <c r="A415" s="213" t="s">
        <v>1838</v>
      </c>
      <c r="B415" s="213" t="s">
        <v>1839</v>
      </c>
      <c r="C415" s="212">
        <v>6</v>
      </c>
      <c r="D415" s="212">
        <f t="shared" si="6"/>
        <v>6</v>
      </c>
      <c r="E415" s="212"/>
      <c r="F415" s="212"/>
      <c r="G415" s="212"/>
      <c r="H415" s="309"/>
    </row>
    <row r="416" spans="1:8" ht="27.75" customHeight="1">
      <c r="A416" s="213" t="s">
        <v>1840</v>
      </c>
      <c r="B416" s="213" t="s">
        <v>1841</v>
      </c>
      <c r="C416" s="212">
        <v>275043.31</v>
      </c>
      <c r="D416" s="212">
        <f t="shared" si="6"/>
        <v>275043.31</v>
      </c>
      <c r="E416" s="212"/>
      <c r="F416" s="212"/>
      <c r="G416" s="212"/>
      <c r="H416" s="309"/>
    </row>
    <row r="417" spans="1:8" ht="27.75" customHeight="1">
      <c r="A417" s="213" t="s">
        <v>1842</v>
      </c>
      <c r="B417" s="213" t="s">
        <v>1843</v>
      </c>
      <c r="C417" s="212">
        <v>168377.94</v>
      </c>
      <c r="D417" s="212">
        <f t="shared" si="6"/>
        <v>168377.94</v>
      </c>
      <c r="E417" s="212"/>
      <c r="F417" s="212"/>
      <c r="G417" s="212"/>
      <c r="H417" s="309"/>
    </row>
    <row r="418" spans="1:8" ht="27.75" customHeight="1">
      <c r="A418" s="213" t="s">
        <v>1844</v>
      </c>
      <c r="B418" s="213" t="s">
        <v>1845</v>
      </c>
      <c r="C418" s="212">
        <v>164883.34</v>
      </c>
      <c r="D418" s="212">
        <f t="shared" si="6"/>
        <v>164883.34</v>
      </c>
      <c r="E418" s="212"/>
      <c r="F418" s="212"/>
      <c r="G418" s="212"/>
      <c r="H418" s="309"/>
    </row>
    <row r="419" spans="1:8" ht="27.75" customHeight="1">
      <c r="A419" s="213" t="s">
        <v>1846</v>
      </c>
      <c r="B419" s="213" t="s">
        <v>1847</v>
      </c>
      <c r="C419" s="212">
        <v>4510294.82</v>
      </c>
      <c r="D419" s="212">
        <f t="shared" si="6"/>
        <v>4510294.82</v>
      </c>
      <c r="E419" s="212"/>
      <c r="F419" s="212"/>
      <c r="G419" s="212"/>
      <c r="H419" s="309"/>
    </row>
    <row r="420" spans="1:8" ht="27.75" customHeight="1">
      <c r="A420" s="213" t="s">
        <v>1848</v>
      </c>
      <c r="B420" s="213" t="s">
        <v>1849</v>
      </c>
      <c r="C420" s="212">
        <v>153827.37</v>
      </c>
      <c r="D420" s="212">
        <f t="shared" si="6"/>
        <v>153827.37</v>
      </c>
      <c r="E420" s="212"/>
      <c r="F420" s="212"/>
      <c r="G420" s="212"/>
      <c r="H420" s="309"/>
    </row>
    <row r="421" spans="1:8" ht="27.75" customHeight="1">
      <c r="A421" s="213" t="s">
        <v>1850</v>
      </c>
      <c r="B421" s="213" t="s">
        <v>1851</v>
      </c>
      <c r="C421" s="212">
        <v>230888.14</v>
      </c>
      <c r="D421" s="212">
        <f t="shared" si="6"/>
        <v>230888.14</v>
      </c>
      <c r="E421" s="212"/>
      <c r="F421" s="212"/>
      <c r="G421" s="212"/>
      <c r="H421" s="309"/>
    </row>
    <row r="422" spans="1:8" ht="27.75" customHeight="1">
      <c r="A422" s="213" t="s">
        <v>1852</v>
      </c>
      <c r="B422" s="213" t="s">
        <v>1853</v>
      </c>
      <c r="C422" s="212">
        <v>706022.14</v>
      </c>
      <c r="D422" s="212">
        <f t="shared" si="6"/>
        <v>706022.14</v>
      </c>
      <c r="E422" s="212"/>
      <c r="F422" s="212"/>
      <c r="G422" s="212"/>
      <c r="H422" s="309"/>
    </row>
    <row r="423" spans="1:8" ht="27.75" customHeight="1">
      <c r="A423" s="213" t="s">
        <v>1854</v>
      </c>
      <c r="B423" s="213" t="s">
        <v>1855</v>
      </c>
      <c r="C423" s="212">
        <v>412675</v>
      </c>
      <c r="D423" s="212">
        <f t="shared" si="6"/>
        <v>412675</v>
      </c>
      <c r="E423" s="212"/>
      <c r="F423" s="212"/>
      <c r="G423" s="212"/>
      <c r="H423" s="309"/>
    </row>
    <row r="424" spans="1:8" ht="27.75" customHeight="1">
      <c r="A424" s="213" t="s">
        <v>1856</v>
      </c>
      <c r="B424" s="213" t="s">
        <v>1857</v>
      </c>
      <c r="C424" s="212">
        <v>79488.39</v>
      </c>
      <c r="D424" s="212">
        <f t="shared" si="6"/>
        <v>79488.39</v>
      </c>
      <c r="E424" s="212"/>
      <c r="F424" s="212"/>
      <c r="G424" s="212"/>
      <c r="H424" s="309"/>
    </row>
    <row r="425" spans="1:8" ht="27.75" customHeight="1">
      <c r="A425" s="213" t="s">
        <v>1858</v>
      </c>
      <c r="B425" s="213" t="s">
        <v>1859</v>
      </c>
      <c r="C425" s="212">
        <v>16302.81</v>
      </c>
      <c r="D425" s="212">
        <f t="shared" si="6"/>
        <v>16302.81</v>
      </c>
      <c r="E425" s="212"/>
      <c r="F425" s="212"/>
      <c r="G425" s="212"/>
      <c r="H425" s="309"/>
    </row>
    <row r="426" spans="1:8" ht="27.75" customHeight="1">
      <c r="A426" s="213" t="s">
        <v>1860</v>
      </c>
      <c r="B426" s="213" t="s">
        <v>1861</v>
      </c>
      <c r="C426" s="212">
        <v>31191.08</v>
      </c>
      <c r="D426" s="212">
        <f t="shared" si="6"/>
        <v>31191.08</v>
      </c>
      <c r="E426" s="212"/>
      <c r="F426" s="212"/>
      <c r="G426" s="212"/>
      <c r="H426" s="309"/>
    </row>
    <row r="427" spans="1:8" ht="27.75" customHeight="1">
      <c r="A427" s="213" t="s">
        <v>1862</v>
      </c>
      <c r="B427" s="213" t="s">
        <v>1863</v>
      </c>
      <c r="C427" s="212">
        <v>7730946.23</v>
      </c>
      <c r="D427" s="212">
        <f t="shared" si="6"/>
        <v>7730946.23</v>
      </c>
      <c r="E427" s="212"/>
      <c r="F427" s="212"/>
      <c r="G427" s="212"/>
      <c r="H427" s="309"/>
    </row>
    <row r="428" spans="1:8" ht="27.75" customHeight="1">
      <c r="A428" s="213" t="s">
        <v>1864</v>
      </c>
      <c r="B428" s="213" t="s">
        <v>1865</v>
      </c>
      <c r="C428" s="212">
        <v>2792718.55</v>
      </c>
      <c r="D428" s="212">
        <f t="shared" si="6"/>
        <v>2792718.55</v>
      </c>
      <c r="E428" s="212"/>
      <c r="F428" s="212"/>
      <c r="G428" s="212"/>
      <c r="H428" s="309"/>
    </row>
    <row r="429" spans="1:8" ht="27.75" customHeight="1">
      <c r="A429" s="213" t="s">
        <v>1866</v>
      </c>
      <c r="B429" s="213" t="s">
        <v>1867</v>
      </c>
      <c r="C429" s="212">
        <v>65734.25</v>
      </c>
      <c r="D429" s="212">
        <f t="shared" si="6"/>
        <v>65734.25</v>
      </c>
      <c r="E429" s="212"/>
      <c r="F429" s="212"/>
      <c r="G429" s="212"/>
      <c r="H429" s="309"/>
    </row>
    <row r="430" spans="1:8" ht="27.75" customHeight="1">
      <c r="A430" s="213" t="s">
        <v>1868</v>
      </c>
      <c r="B430" s="213" t="s">
        <v>1869</v>
      </c>
      <c r="C430" s="212">
        <v>70831</v>
      </c>
      <c r="D430" s="212">
        <f t="shared" si="6"/>
        <v>70831</v>
      </c>
      <c r="E430" s="212"/>
      <c r="F430" s="212"/>
      <c r="G430" s="212"/>
      <c r="H430" s="309"/>
    </row>
    <row r="431" spans="1:8" ht="27.75" customHeight="1">
      <c r="A431" s="213" t="s">
        <v>1870</v>
      </c>
      <c r="B431" s="213" t="s">
        <v>1871</v>
      </c>
      <c r="C431" s="212">
        <v>18721.52</v>
      </c>
      <c r="D431" s="212">
        <f t="shared" si="6"/>
        <v>18721.52</v>
      </c>
      <c r="E431" s="212"/>
      <c r="F431" s="212"/>
      <c r="G431" s="212"/>
      <c r="H431" s="309"/>
    </row>
    <row r="432" spans="1:8" ht="27.75" customHeight="1">
      <c r="A432" s="213" t="s">
        <v>1872</v>
      </c>
      <c r="B432" s="213" t="s">
        <v>1873</v>
      </c>
      <c r="C432" s="212">
        <v>36099.07</v>
      </c>
      <c r="D432" s="212">
        <f t="shared" si="6"/>
        <v>36099.07</v>
      </c>
      <c r="E432" s="212"/>
      <c r="F432" s="212"/>
      <c r="G432" s="212"/>
      <c r="H432" s="309"/>
    </row>
    <row r="433" spans="1:8" ht="27.75" customHeight="1">
      <c r="A433" s="213" t="s">
        <v>1874</v>
      </c>
      <c r="B433" s="213" t="s">
        <v>1875</v>
      </c>
      <c r="C433" s="212">
        <v>74797.43</v>
      </c>
      <c r="D433" s="212">
        <f t="shared" si="6"/>
        <v>74797.43</v>
      </c>
      <c r="E433" s="212"/>
      <c r="F433" s="212"/>
      <c r="G433" s="212"/>
      <c r="H433" s="309"/>
    </row>
    <row r="434" spans="1:8" ht="27.75" customHeight="1">
      <c r="A434" s="308"/>
      <c r="B434" s="308" t="s">
        <v>333</v>
      </c>
      <c r="C434" s="307">
        <f>SUM(C8:C433)</f>
        <v>659951523.05</v>
      </c>
      <c r="D434" s="307">
        <f>SUM(D8:D433)</f>
        <v>659951523.05</v>
      </c>
      <c r="E434" s="307">
        <f>SUM(E8:E433)</f>
        <v>0</v>
      </c>
      <c r="F434" s="307">
        <f>SUM(F8:F433)</f>
        <v>0</v>
      </c>
      <c r="G434" s="307">
        <f>SUM(G8:G433)</f>
        <v>0</v>
      </c>
      <c r="H434" s="307"/>
    </row>
    <row r="437" spans="1:8" ht="27.75" customHeight="1">
      <c r="A437" s="207" t="s">
        <v>332</v>
      </c>
      <c r="B437" s="189"/>
      <c r="C437" s="23"/>
      <c r="D437" s="23"/>
      <c r="E437" s="23"/>
      <c r="F437" s="23"/>
      <c r="G437" s="23"/>
      <c r="H437" s="310" t="s">
        <v>331</v>
      </c>
    </row>
    <row r="438" ht="27.75" customHeight="1">
      <c r="A438" s="274"/>
    </row>
    <row r="439" spans="1:8" ht="27.75" customHeight="1">
      <c r="A439" s="218" t="s">
        <v>45</v>
      </c>
      <c r="B439" s="217" t="s">
        <v>46</v>
      </c>
      <c r="C439" s="215" t="s">
        <v>241</v>
      </c>
      <c r="D439" s="254" t="s">
        <v>263</v>
      </c>
      <c r="E439" s="254" t="s">
        <v>262</v>
      </c>
      <c r="F439" s="254" t="s">
        <v>261</v>
      </c>
      <c r="G439" s="253" t="s">
        <v>260</v>
      </c>
      <c r="H439" s="217" t="s">
        <v>259</v>
      </c>
    </row>
    <row r="440" spans="1:8" ht="27.75" customHeight="1">
      <c r="A440" s="213" t="s">
        <v>1876</v>
      </c>
      <c r="B440" s="213" t="s">
        <v>1877</v>
      </c>
      <c r="C440" s="212">
        <v>13851166.76</v>
      </c>
      <c r="D440" s="212">
        <f>+C440</f>
        <v>13851166.76</v>
      </c>
      <c r="E440" s="212"/>
      <c r="F440" s="212"/>
      <c r="G440" s="212"/>
      <c r="H440" s="309"/>
    </row>
    <row r="441" spans="1:8" ht="27.75" customHeight="1">
      <c r="A441" s="308"/>
      <c r="B441" s="308" t="s">
        <v>330</v>
      </c>
      <c r="C441" s="307">
        <f>SUM(C440:C440)</f>
        <v>13851166.76</v>
      </c>
      <c r="D441" s="307">
        <f>SUM(D440:D440)</f>
        <v>13851166.76</v>
      </c>
      <c r="E441" s="307">
        <f>SUM(E440:E440)</f>
        <v>0</v>
      </c>
      <c r="F441" s="307">
        <f>SUM(F440:F440)</f>
        <v>0</v>
      </c>
      <c r="G441" s="307">
        <f>SUM(G440:G440)</f>
        <v>0</v>
      </c>
      <c r="H441" s="307"/>
    </row>
  </sheetData>
  <dataValidations count="8">
    <dataValidation allowBlank="1" showInputMessage="1" showErrorMessage="1" prompt="Saldo final de la Información Financiera Trimestral que se presenta (trimestral: 1er, 2do, 3ro. o 4to.)." sqref="C7 C439"/>
    <dataValidation allowBlank="1" showInputMessage="1" showErrorMessage="1" prompt="Corresponde al número de la cuenta de acuerdo al Plan de Cuentas emitido por el CONAC (DOF 23/12/2015)." sqref="A7 A439"/>
    <dataValidation allowBlank="1" showInputMessage="1" showErrorMessage="1" prompt="Informar sobre la factibilidad de pago." sqref="H7 H439"/>
    <dataValidation allowBlank="1" showInputMessage="1" showErrorMessage="1" prompt="Importe de la cuentas por cobrar con vencimiento mayor a 365 días." sqref="G7 G439"/>
    <dataValidation allowBlank="1" showInputMessage="1" showErrorMessage="1" prompt="Importe de la cuentas por cobrar con fecha de vencimiento de 181 a 365 días." sqref="F7 F439"/>
    <dataValidation allowBlank="1" showInputMessage="1" showErrorMessage="1" prompt="Importe de la cuentas por cobrar con fecha de vencimiento de 91 a 180 días." sqref="E7 E439"/>
    <dataValidation allowBlank="1" showInputMessage="1" showErrorMessage="1" prompt="Importe de la cuentas por cobrar con fecha de vencimiento de 1 a 90 días." sqref="D7 D439"/>
    <dataValidation allowBlank="1" showInputMessage="1" showErrorMessage="1" prompt="Corresponde al nombre o descripción de la cuenta de acuerdo al Plan de Cuentas emitido por el CONAC." sqref="B7 B439"/>
  </dataValidation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58" t="s">
        <v>142</v>
      </c>
      <c r="B2" s="459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ht="15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zoomScaleSheetLayoutView="100" workbookViewId="0" topLeftCell="A1">
      <selection activeCell="A1" sqref="A1:E16"/>
    </sheetView>
  </sheetViews>
  <sheetFormatPr defaultColWidth="13.7109375" defaultRowHeight="15"/>
  <cols>
    <col min="1" max="1" width="20.7109375" style="89" customWidth="1"/>
    <col min="2" max="2" width="36.00390625" style="89" bestFit="1" customWidth="1"/>
    <col min="3" max="3" width="7.8515625" style="7" bestFit="1" customWidth="1"/>
    <col min="4" max="5" width="17.7109375" style="89" customWidth="1"/>
    <col min="6" max="16384" width="13.7109375" style="89" customWidth="1"/>
  </cols>
  <sheetData>
    <row r="1" spans="1:4" ht="15">
      <c r="A1" s="3" t="s">
        <v>43</v>
      </c>
      <c r="B1" s="3"/>
      <c r="D1" s="7"/>
    </row>
    <row r="2" spans="1:5" ht="15">
      <c r="A2" s="3" t="s">
        <v>138</v>
      </c>
      <c r="B2" s="3"/>
      <c r="D2" s="7"/>
      <c r="E2" s="5" t="s">
        <v>44</v>
      </c>
    </row>
    <row r="5" spans="1:5" ht="11.25" customHeight="1">
      <c r="A5" s="317" t="s">
        <v>340</v>
      </c>
      <c r="B5" s="317"/>
      <c r="E5" s="310" t="s">
        <v>337</v>
      </c>
    </row>
    <row r="6" ht="15">
      <c r="D6" s="23"/>
    </row>
    <row r="7" spans="1:5" ht="15" customHeight="1">
      <c r="A7" s="218" t="s">
        <v>45</v>
      </c>
      <c r="B7" s="217" t="s">
        <v>46</v>
      </c>
      <c r="C7" s="215" t="s">
        <v>241</v>
      </c>
      <c r="D7" s="215" t="s">
        <v>336</v>
      </c>
      <c r="E7" s="215" t="s">
        <v>259</v>
      </c>
    </row>
    <row r="8" spans="1:5" ht="11.25" customHeight="1">
      <c r="A8" s="213" t="s">
        <v>1880</v>
      </c>
      <c r="B8" s="213" t="s">
        <v>1881</v>
      </c>
      <c r="C8" s="309">
        <v>60000</v>
      </c>
      <c r="D8" s="309"/>
      <c r="E8" s="289"/>
    </row>
    <row r="9" spans="1:5" ht="15">
      <c r="A9" s="316"/>
      <c r="B9" s="316" t="s">
        <v>339</v>
      </c>
      <c r="C9" s="315">
        <f>SUM(C8:C8)</f>
        <v>60000</v>
      </c>
      <c r="D9" s="311"/>
      <c r="E9" s="311"/>
    </row>
    <row r="12" spans="1:5" ht="11.25" customHeight="1">
      <c r="A12" s="207" t="s">
        <v>338</v>
      </c>
      <c r="B12" s="189"/>
      <c r="E12" s="310" t="s">
        <v>337</v>
      </c>
    </row>
    <row r="13" ht="15">
      <c r="A13" s="274"/>
    </row>
    <row r="14" spans="1:5" ht="15" customHeight="1">
      <c r="A14" s="218" t="s">
        <v>45</v>
      </c>
      <c r="B14" s="217" t="s">
        <v>46</v>
      </c>
      <c r="C14" s="215" t="s">
        <v>241</v>
      </c>
      <c r="D14" s="215" t="s">
        <v>336</v>
      </c>
      <c r="E14" s="215" t="s">
        <v>259</v>
      </c>
    </row>
    <row r="15" spans="1:5" ht="15">
      <c r="A15" s="314"/>
      <c r="B15" s="408" t="s">
        <v>461</v>
      </c>
      <c r="C15" s="313"/>
      <c r="D15" s="309"/>
      <c r="E15" s="289"/>
    </row>
    <row r="16" spans="1:5" ht="15">
      <c r="A16" s="308"/>
      <c r="B16" s="308" t="s">
        <v>335</v>
      </c>
      <c r="C16" s="312">
        <f>SUM(C15:C15)</f>
        <v>0</v>
      </c>
      <c r="D16" s="311"/>
      <c r="E16" s="311"/>
    </row>
  </sheetData>
  <dataValidations count="5">
    <dataValidation allowBlank="1" showInputMessage="1" showErrorMessage="1" prompt="Saldo final de la Información Financiera Trimestral que se presenta (trimestral: 1er, 2do, 3ro. o 4to.)." sqref="C7 C14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Especificar origen de dicho recurso: Federal, Estatal, Municipal, Particulares." sqref="D7 D14"/>
    <dataValidation allowBlank="1" showInputMessage="1" showErrorMessage="1" prompt="Características cualitativas significativas que les impacten financieramente." sqref="E7 E14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58" t="s">
        <v>142</v>
      </c>
      <c r="B2" s="459"/>
      <c r="D2" s="88"/>
      <c r="E2" s="88"/>
    </row>
    <row r="3" spans="1:5" ht="12" thickBot="1">
      <c r="A3" s="88"/>
      <c r="B3" s="88"/>
      <c r="D3" s="88"/>
      <c r="E3" s="88"/>
    </row>
    <row r="4" spans="1:5" ht="14.1" customHeight="1">
      <c r="A4" s="137" t="s">
        <v>233</v>
      </c>
      <c r="B4" s="94"/>
      <c r="C4" s="107"/>
      <c r="D4" s="94"/>
      <c r="E4" s="95"/>
    </row>
    <row r="5" spans="1:5" ht="14.1" customHeight="1">
      <c r="A5" s="139" t="s">
        <v>143</v>
      </c>
      <c r="B5" s="12"/>
      <c r="C5" s="13"/>
      <c r="D5" s="12"/>
      <c r="E5" s="96"/>
    </row>
    <row r="6" spans="1:5" ht="14.1" customHeight="1">
      <c r="A6" s="139" t="s">
        <v>172</v>
      </c>
      <c r="B6" s="92"/>
      <c r="C6" s="108"/>
      <c r="D6" s="92"/>
      <c r="E6" s="93"/>
    </row>
    <row r="7" spans="1:5" ht="14.1" customHeight="1">
      <c r="A7" s="156" t="s">
        <v>179</v>
      </c>
      <c r="B7" s="12"/>
      <c r="C7" s="13"/>
      <c r="D7" s="12"/>
      <c r="E7" s="96"/>
    </row>
    <row r="8" spans="1:5" ht="14.1" customHeight="1" thickBot="1">
      <c r="A8" s="144" t="s">
        <v>173</v>
      </c>
      <c r="B8" s="97"/>
      <c r="C8" s="109"/>
      <c r="D8" s="97"/>
      <c r="E8" s="98"/>
    </row>
    <row r="9" spans="1:5" ht="15">
      <c r="A9" s="88"/>
      <c r="B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zoomScaleSheetLayoutView="100" workbookViewId="0" topLeftCell="A1">
      <selection activeCell="A1" sqref="A1:E23"/>
    </sheetView>
  </sheetViews>
  <sheetFormatPr defaultColWidth="11.421875" defaultRowHeight="15"/>
  <cols>
    <col min="1" max="1" width="20.7109375" style="89" customWidth="1"/>
    <col min="2" max="2" width="19.00390625" style="89" bestFit="1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5">
      <c r="A1" s="21" t="s">
        <v>43</v>
      </c>
      <c r="B1" s="21"/>
      <c r="C1" s="320"/>
      <c r="D1" s="24"/>
      <c r="E1" s="5"/>
    </row>
    <row r="2" spans="1:3" s="12" customFormat="1" ht="15">
      <c r="A2" s="21" t="s">
        <v>138</v>
      </c>
      <c r="B2" s="21"/>
      <c r="C2" s="13"/>
    </row>
    <row r="3" s="12" customFormat="1" ht="15">
      <c r="C3" s="13"/>
    </row>
    <row r="4" s="12" customFormat="1" ht="15">
      <c r="C4" s="13"/>
    </row>
    <row r="5" spans="1:5" s="12" customFormat="1" ht="15">
      <c r="A5" s="207" t="s">
        <v>348</v>
      </c>
      <c r="B5" s="189"/>
      <c r="C5" s="7"/>
      <c r="D5" s="89"/>
      <c r="E5" s="310" t="s">
        <v>342</v>
      </c>
    </row>
    <row r="6" spans="1:5" s="12" customFormat="1" ht="15">
      <c r="A6" s="274"/>
      <c r="B6" s="89"/>
      <c r="C6" s="7"/>
      <c r="D6" s="89"/>
      <c r="E6" s="89"/>
    </row>
    <row r="7" spans="1:5" s="12" customFormat="1" ht="15" customHeight="1">
      <c r="A7" s="218" t="s">
        <v>45</v>
      </c>
      <c r="B7" s="217" t="s">
        <v>46</v>
      </c>
      <c r="C7" s="215" t="s">
        <v>241</v>
      </c>
      <c r="D7" s="215" t="s">
        <v>336</v>
      </c>
      <c r="E7" s="215" t="s">
        <v>259</v>
      </c>
    </row>
    <row r="8" spans="1:5" s="12" customFormat="1" ht="15">
      <c r="A8" s="314"/>
      <c r="B8" s="408" t="s">
        <v>461</v>
      </c>
      <c r="C8" s="313"/>
      <c r="D8" s="309"/>
      <c r="E8" s="289"/>
    </row>
    <row r="9" spans="1:5" s="12" customFormat="1" ht="15">
      <c r="A9" s="308"/>
      <c r="B9" s="308" t="s">
        <v>347</v>
      </c>
      <c r="C9" s="312">
        <f>SUM(C8:C8)</f>
        <v>0</v>
      </c>
      <c r="D9" s="311"/>
      <c r="E9" s="311"/>
    </row>
    <row r="10" s="12" customFormat="1" ht="15">
      <c r="C10" s="13"/>
    </row>
    <row r="11" s="12" customFormat="1" ht="15">
      <c r="C11" s="13"/>
    </row>
    <row r="12" spans="1:5" s="12" customFormat="1" ht="11.25" customHeight="1">
      <c r="A12" s="207" t="s">
        <v>346</v>
      </c>
      <c r="B12" s="207"/>
      <c r="C12" s="13"/>
      <c r="D12" s="25"/>
      <c r="E12" s="189" t="s">
        <v>345</v>
      </c>
    </row>
    <row r="13" spans="1:4" s="24" customFormat="1" ht="15">
      <c r="A13" s="268"/>
      <c r="B13" s="268"/>
      <c r="C13" s="23"/>
      <c r="D13" s="25"/>
    </row>
    <row r="14" spans="1:5" ht="15" customHeight="1">
      <c r="A14" s="218" t="s">
        <v>45</v>
      </c>
      <c r="B14" s="217" t="s">
        <v>46</v>
      </c>
      <c r="C14" s="215" t="s">
        <v>241</v>
      </c>
      <c r="D14" s="215" t="s">
        <v>336</v>
      </c>
      <c r="E14" s="215" t="s">
        <v>259</v>
      </c>
    </row>
    <row r="15" spans="1:5" ht="11.25" customHeight="1">
      <c r="A15" s="228"/>
      <c r="B15" s="408" t="s">
        <v>461</v>
      </c>
      <c r="C15" s="212"/>
      <c r="D15" s="212"/>
      <c r="E15" s="289"/>
    </row>
    <row r="16" spans="1:5" ht="15">
      <c r="A16" s="319"/>
      <c r="B16" s="319" t="s">
        <v>344</v>
      </c>
      <c r="C16" s="318">
        <f>SUM(C15:C15)</f>
        <v>0</v>
      </c>
      <c r="D16" s="234"/>
      <c r="E16" s="234"/>
    </row>
    <row r="19" spans="1:5" ht="15">
      <c r="A19" s="207" t="s">
        <v>343</v>
      </c>
      <c r="B19" s="189"/>
      <c r="E19" s="310" t="s">
        <v>342</v>
      </c>
    </row>
    <row r="20" ht="15">
      <c r="A20" s="274"/>
    </row>
    <row r="21" spans="1:5" ht="15" customHeight="1">
      <c r="A21" s="218" t="s">
        <v>45</v>
      </c>
      <c r="B21" s="217" t="s">
        <v>46</v>
      </c>
      <c r="C21" s="215" t="s">
        <v>241</v>
      </c>
      <c r="D21" s="215" t="s">
        <v>336</v>
      </c>
      <c r="E21" s="215" t="s">
        <v>259</v>
      </c>
    </row>
    <row r="22" spans="1:5" ht="15">
      <c r="A22" s="314"/>
      <c r="B22" s="408" t="s">
        <v>461</v>
      </c>
      <c r="C22" s="313"/>
      <c r="D22" s="309"/>
      <c r="E22" s="289"/>
    </row>
    <row r="23" spans="1:5" ht="15">
      <c r="A23" s="308"/>
      <c r="B23" s="308" t="s">
        <v>341</v>
      </c>
      <c r="C23" s="312">
        <f>SUM(C22:C22)</f>
        <v>0</v>
      </c>
      <c r="D23" s="311"/>
      <c r="E23" s="311"/>
    </row>
  </sheetData>
  <dataValidations count="5">
    <dataValidation allowBlank="1" showInputMessage="1" showErrorMessage="1" prompt="Saldo final de la Información Financiera Trimestral que se presenta (trimestral: 1er, 2do, 3ro. o 4to.)." sqref="C7 C14 C21"/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Características cualitativas significativas que les impacten financieramente." sqref="E14 E7 E21"/>
    <dataValidation allowBlank="1" showInputMessage="1" showErrorMessage="1" prompt="Especificar origen de dicho recurso: Federal, Estatal, Municipal, Particulares." sqref="D14 D7 D21"/>
    <dataValidation allowBlank="1" showInputMessage="1" showErrorMessage="1" prompt="Corresponde al nombre o descripción de la cuenta de acuerdo al Plan de Cuentas emitido por el CONAC." sqref="B14 B7 B21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58" t="s">
        <v>142</v>
      </c>
      <c r="B2" s="459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62" t="s">
        <v>179</v>
      </c>
      <c r="B7" s="12"/>
      <c r="C7" s="12"/>
      <c r="D7" s="12"/>
      <c r="E7" s="96"/>
    </row>
    <row r="8" spans="1:5" ht="14.1" customHeight="1" thickBot="1">
      <c r="A8" s="163" t="s">
        <v>173</v>
      </c>
      <c r="B8" s="97"/>
      <c r="C8" s="97"/>
      <c r="D8" s="97"/>
      <c r="E8" s="98"/>
    </row>
    <row r="9" spans="1:5" ht="15">
      <c r="A9" s="88"/>
      <c r="B9" s="88"/>
      <c r="C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1"/>
  <sheetViews>
    <sheetView workbookViewId="0" topLeftCell="A4">
      <selection activeCell="F14" sqref="F14"/>
    </sheetView>
  </sheetViews>
  <sheetFormatPr defaultColWidth="11.421875" defaultRowHeight="15"/>
  <cols>
    <col min="1" max="1" width="8.7109375" style="0" customWidth="1"/>
    <col min="2" max="2" width="23.140625" style="0" customWidth="1"/>
    <col min="4" max="4" width="11.57421875" style="0" customWidth="1"/>
    <col min="5" max="5" width="10.8515625" style="0" bestFit="1" customWidth="1"/>
    <col min="6" max="7" width="12.28125" style="0" customWidth="1"/>
    <col min="8" max="8" width="14.28125" style="0" customWidth="1"/>
    <col min="9" max="9" width="13.421875" style="0" customWidth="1"/>
    <col min="10" max="10" width="9.421875" style="0" customWidth="1"/>
    <col min="11" max="12" width="9.7109375" style="0" customWidth="1"/>
    <col min="13" max="15" width="12.7109375" style="0" customWidth="1"/>
    <col min="16" max="16" width="9.140625" style="0" customWidth="1"/>
    <col min="17" max="19" width="10.7109375" style="0" customWidth="1"/>
    <col min="20" max="20" width="11.28125" style="0" customWidth="1"/>
    <col min="21" max="21" width="8.8515625" style="0" bestFit="1" customWidth="1"/>
    <col min="22" max="22" width="10.421875" style="0" customWidth="1"/>
    <col min="23" max="23" width="9.28125" style="0" bestFit="1" customWidth="1"/>
    <col min="24" max="24" width="16.00390625" style="0" customWidth="1"/>
    <col min="25" max="25" width="15.00390625" style="0" customWidth="1"/>
    <col min="26" max="26" width="11.7109375" style="0" customWidth="1"/>
    <col min="27" max="27" width="16.00390625" style="0" customWidth="1"/>
  </cols>
  <sheetData>
    <row r="1" spans="1:27" ht="15">
      <c r="A1" s="475" t="s">
        <v>237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5"/>
    </row>
    <row r="2" spans="1:27" ht="1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</row>
    <row r="3" spans="1:27" ht="1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</row>
    <row r="4" spans="1:27" ht="15">
      <c r="A4" s="207" t="s">
        <v>129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6" t="s">
        <v>54</v>
      </c>
      <c r="Q4" s="476"/>
      <c r="R4" s="476"/>
      <c r="S4" s="476"/>
      <c r="T4" s="476"/>
      <c r="U4" s="89"/>
      <c r="V4" s="89"/>
      <c r="W4" s="89"/>
      <c r="X4" s="89"/>
      <c r="Y4" s="89"/>
      <c r="Z4" s="89"/>
      <c r="AA4" s="89"/>
    </row>
    <row r="5" spans="1:27" ht="1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">
      <c r="A6" s="77"/>
      <c r="B6" s="477" t="s">
        <v>55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8"/>
    </row>
    <row r="7" spans="1:27" ht="15">
      <c r="A7" s="202"/>
      <c r="B7" s="202"/>
      <c r="C7" s="202"/>
      <c r="D7" s="202"/>
      <c r="E7" s="202"/>
      <c r="F7" s="205" t="s">
        <v>119</v>
      </c>
      <c r="G7" s="204"/>
      <c r="H7" s="206" t="s">
        <v>236</v>
      </c>
      <c r="I7" s="203"/>
      <c r="J7" s="202"/>
      <c r="K7" s="205" t="s">
        <v>120</v>
      </c>
      <c r="L7" s="204"/>
      <c r="M7" s="203"/>
      <c r="N7" s="203"/>
      <c r="O7" s="203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33.75">
      <c r="A8" s="199" t="s">
        <v>124</v>
      </c>
      <c r="B8" s="199" t="s">
        <v>56</v>
      </c>
      <c r="C8" s="199" t="s">
        <v>57</v>
      </c>
      <c r="D8" s="199" t="s">
        <v>133</v>
      </c>
      <c r="E8" s="199" t="s">
        <v>125</v>
      </c>
      <c r="F8" s="201" t="s">
        <v>69</v>
      </c>
      <c r="G8" s="201" t="s">
        <v>70</v>
      </c>
      <c r="H8" s="201" t="s">
        <v>70</v>
      </c>
      <c r="I8" s="200" t="s">
        <v>126</v>
      </c>
      <c r="J8" s="199" t="s">
        <v>58</v>
      </c>
      <c r="K8" s="201" t="s">
        <v>69</v>
      </c>
      <c r="L8" s="201" t="s">
        <v>70</v>
      </c>
      <c r="M8" s="200" t="s">
        <v>121</v>
      </c>
      <c r="N8" s="200" t="s">
        <v>122</v>
      </c>
      <c r="O8" s="200" t="s">
        <v>59</v>
      </c>
      <c r="P8" s="199" t="s">
        <v>127</v>
      </c>
      <c r="Q8" s="199" t="s">
        <v>128</v>
      </c>
      <c r="R8" s="199" t="s">
        <v>60</v>
      </c>
      <c r="S8" s="199" t="s">
        <v>61</v>
      </c>
      <c r="T8" s="199" t="s">
        <v>62</v>
      </c>
      <c r="U8" s="199" t="s">
        <v>63</v>
      </c>
      <c r="V8" s="199" t="s">
        <v>64</v>
      </c>
      <c r="W8" s="199" t="s">
        <v>65</v>
      </c>
      <c r="X8" s="199" t="s">
        <v>66</v>
      </c>
      <c r="Y8" s="199" t="s">
        <v>123</v>
      </c>
      <c r="Z8" s="199" t="s">
        <v>67</v>
      </c>
      <c r="AA8" s="199" t="s">
        <v>68</v>
      </c>
    </row>
    <row r="9" spans="1:27" ht="22.5">
      <c r="A9" s="194" t="s">
        <v>71</v>
      </c>
      <c r="B9" s="421" t="s">
        <v>1882</v>
      </c>
      <c r="C9" s="421" t="s">
        <v>1883</v>
      </c>
      <c r="D9" s="421" t="s">
        <v>1884</v>
      </c>
      <c r="E9" s="422" t="s">
        <v>1885</v>
      </c>
      <c r="F9" s="423">
        <v>0</v>
      </c>
      <c r="G9" s="424">
        <v>609801665.27</v>
      </c>
      <c r="H9" s="424">
        <v>609801665.27</v>
      </c>
      <c r="I9" s="425">
        <f>H9-L9</f>
        <v>544828613.67</v>
      </c>
      <c r="J9" s="426" t="s">
        <v>1886</v>
      </c>
      <c r="K9" s="427">
        <v>0</v>
      </c>
      <c r="L9" s="428">
        <f>27561564.72+2076644.28+2091596.12+2106655.61+2121823.54+2137100.66+2152487.79+2167985.7+2183595.2+2199317.08+2215152.17+2231101.26+2247165.19+2263344.78+2279640.86+2296054.28+2312585.87+2329236.49</f>
        <v>64973051.60000001</v>
      </c>
      <c r="M9" s="429">
        <f>47894887.78+2336364.43+2421051.14+2343586.23+2650961.82+2645303.63+2574298.51+2884710.53+2997231.8+3352580.91+3358350.21+3224050.07+3582126.02+3562166.23+3785940.36+3746611.77+3868761.53+3850588.29227539+3714951.82+3823093.19+3685336.1</f>
        <v>112302952.37227535</v>
      </c>
      <c r="N9" s="430">
        <v>43554556.493076004</v>
      </c>
      <c r="O9" s="430">
        <v>26877666.66835296</v>
      </c>
      <c r="P9" s="431" t="s">
        <v>1887</v>
      </c>
      <c r="Q9" s="432" t="s">
        <v>1888</v>
      </c>
      <c r="R9" s="433">
        <v>41765</v>
      </c>
      <c r="S9" s="433">
        <v>47297</v>
      </c>
      <c r="T9" s="434" t="s">
        <v>1889</v>
      </c>
      <c r="U9" s="434" t="s">
        <v>1890</v>
      </c>
      <c r="V9" s="421" t="s">
        <v>1891</v>
      </c>
      <c r="W9" s="421" t="s">
        <v>1892</v>
      </c>
      <c r="X9" s="421" t="s">
        <v>1893</v>
      </c>
      <c r="Y9" s="421">
        <v>153</v>
      </c>
      <c r="Z9" s="433">
        <v>41635</v>
      </c>
      <c r="AA9" s="421" t="s">
        <v>1894</v>
      </c>
    </row>
    <row r="10" spans="1:27" ht="22.5">
      <c r="A10" s="194" t="s">
        <v>72</v>
      </c>
      <c r="B10" s="421" t="s">
        <v>1895</v>
      </c>
      <c r="C10" s="421" t="s">
        <v>1896</v>
      </c>
      <c r="D10" s="421" t="s">
        <v>1884</v>
      </c>
      <c r="E10" s="435" t="s">
        <v>1885</v>
      </c>
      <c r="F10" s="423">
        <v>0</v>
      </c>
      <c r="G10" s="424">
        <v>540000000</v>
      </c>
      <c r="H10" s="424">
        <v>540000000</v>
      </c>
      <c r="I10" s="425">
        <f>H10-L10</f>
        <v>495000000</v>
      </c>
      <c r="J10" s="426" t="s">
        <v>1897</v>
      </c>
      <c r="K10" s="423">
        <v>0</v>
      </c>
      <c r="L10" s="424">
        <f>2500000+2500000+2500000+2500000+2500000+2500000+2500000+2500000+2500000+2500000+2500000+2500000+2500000+2500000+2500000+2500000+2500000+2500000</f>
        <v>45000000</v>
      </c>
      <c r="M10" s="428">
        <f>52530884.6044444+2549344.85+2456156.25+3028361.11+2500350+2969012.08+3282507.56+3156327.78+3157244.5+3351791.67+3453677.71+3453125+3863555.21+3383076.37111111+3481906.25+3814479.16+3219223</f>
        <v>103651023.10555549</v>
      </c>
      <c r="N10" s="430">
        <v>40585926.287777774</v>
      </c>
      <c r="O10" s="430">
        <v>30000000</v>
      </c>
      <c r="P10" s="431" t="s">
        <v>1898</v>
      </c>
      <c r="Q10" s="432" t="s">
        <v>1888</v>
      </c>
      <c r="R10" s="433">
        <v>41716</v>
      </c>
      <c r="S10" s="433">
        <v>12583</v>
      </c>
      <c r="T10" s="434" t="s">
        <v>1899</v>
      </c>
      <c r="U10" s="434" t="s">
        <v>1900</v>
      </c>
      <c r="V10" s="421" t="s">
        <v>1891</v>
      </c>
      <c r="W10" s="421" t="s">
        <v>1892</v>
      </c>
      <c r="X10" s="421" t="s">
        <v>1893</v>
      </c>
      <c r="Y10" s="421">
        <v>154</v>
      </c>
      <c r="Z10" s="433">
        <v>41635</v>
      </c>
      <c r="AA10" s="421" t="s">
        <v>1901</v>
      </c>
    </row>
    <row r="11" spans="1:27" ht="22.5">
      <c r="A11" s="194" t="s">
        <v>73</v>
      </c>
      <c r="B11" s="421" t="s">
        <v>1882</v>
      </c>
      <c r="C11" s="421" t="s">
        <v>1902</v>
      </c>
      <c r="D11" s="421" t="s">
        <v>1884</v>
      </c>
      <c r="E11" s="435" t="s">
        <v>1885</v>
      </c>
      <c r="F11" s="423">
        <v>0</v>
      </c>
      <c r="G11" s="424">
        <v>255769230</v>
      </c>
      <c r="H11" s="424">
        <v>255769230</v>
      </c>
      <c r="I11" s="425">
        <f>H11-L11</f>
        <v>233823970</v>
      </c>
      <c r="J11" s="426" t="s">
        <v>1903</v>
      </c>
      <c r="K11" s="423">
        <v>0</v>
      </c>
      <c r="L11" s="429">
        <f>8794140+750750+753550+756370+759190+762020+764870+767720+770590+773470+776350+779250+782160+785080+788010+790960+793910+796870</f>
        <v>21945260</v>
      </c>
      <c r="M11" s="429">
        <f>20470331.57-984059.17+984059.17+1119106.56+1117379.73+1078025.89+1220105.31+1195746.56+1316181.92+1418508.82+1292363.4+1511440.4+1506571.34+1560124.53+1559552.52+1647245.66+1645072.15790333+1584349.8+1633361.81+1576534.74</f>
        <v>44452002.71790332</v>
      </c>
      <c r="N11" s="430">
        <v>18251307.103786808</v>
      </c>
      <c r="O11" s="430">
        <v>9369240</v>
      </c>
      <c r="P11" s="431" t="s">
        <v>1904</v>
      </c>
      <c r="Q11" s="432" t="s">
        <v>1888</v>
      </c>
      <c r="R11" s="433">
        <v>41800</v>
      </c>
      <c r="S11" s="433">
        <v>49105</v>
      </c>
      <c r="T11" s="434" t="s">
        <v>1905</v>
      </c>
      <c r="U11" s="434" t="s">
        <v>1890</v>
      </c>
      <c r="V11" s="421" t="s">
        <v>1891</v>
      </c>
      <c r="W11" s="421" t="s">
        <v>1892</v>
      </c>
      <c r="X11" s="421" t="s">
        <v>1893</v>
      </c>
      <c r="Y11" s="421">
        <v>153</v>
      </c>
      <c r="Z11" s="433">
        <v>41635</v>
      </c>
      <c r="AA11" s="421" t="s">
        <v>1894</v>
      </c>
    </row>
    <row r="12" spans="1:27" ht="15">
      <c r="A12" s="193">
        <v>900001</v>
      </c>
      <c r="B12" s="78" t="s">
        <v>74</v>
      </c>
      <c r="C12" s="78"/>
      <c r="D12" s="78"/>
      <c r="E12" s="78"/>
      <c r="F12" s="79">
        <f>SUM(F9:F11)</f>
        <v>0</v>
      </c>
      <c r="G12" s="79">
        <f>SUM(G9:G11)</f>
        <v>1405570895.27</v>
      </c>
      <c r="H12" s="79">
        <f>SUM(H9:H11)</f>
        <v>1405570895.27</v>
      </c>
      <c r="I12" s="79">
        <f>SUM(I9:I11)</f>
        <v>1273652583.67</v>
      </c>
      <c r="J12" s="80"/>
      <c r="K12" s="79">
        <f>SUM(K9:K11)</f>
        <v>0</v>
      </c>
      <c r="L12" s="79">
        <f>SUM(L9:L11)</f>
        <v>131918311.60000001</v>
      </c>
      <c r="M12" s="79">
        <f>SUM(M9:M11)</f>
        <v>260405978.19573414</v>
      </c>
      <c r="N12" s="79">
        <f>SUM(N9:N11)</f>
        <v>102391789.88464059</v>
      </c>
      <c r="O12" s="79">
        <f>SUM(O9:O11)</f>
        <v>66246906.66835296</v>
      </c>
      <c r="P12" s="81"/>
      <c r="Q12" s="78"/>
      <c r="R12" s="78"/>
      <c r="S12" s="82"/>
      <c r="T12" s="78"/>
      <c r="U12" s="78"/>
      <c r="V12" s="78"/>
      <c r="W12" s="78"/>
      <c r="X12" s="78"/>
      <c r="Y12" s="78"/>
      <c r="Z12" s="78"/>
      <c r="AA12" s="78"/>
    </row>
    <row r="13" spans="1:27" ht="15">
      <c r="A13" s="15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0"/>
      <c r="S13" s="33"/>
      <c r="T13" s="30"/>
      <c r="U13" s="30"/>
      <c r="V13" s="30"/>
      <c r="W13" s="30"/>
      <c r="X13" s="30"/>
      <c r="Y13" s="30"/>
      <c r="Z13" s="30"/>
      <c r="AA13" s="30"/>
    </row>
    <row r="14" spans="1:27" ht="15">
      <c r="A14" s="15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/>
      <c r="R14" s="30"/>
      <c r="S14" s="33"/>
      <c r="T14" s="30"/>
      <c r="U14" s="30"/>
      <c r="V14" s="30"/>
      <c r="W14" s="30"/>
      <c r="X14" s="30"/>
      <c r="Y14" s="30"/>
      <c r="Z14" s="30"/>
      <c r="AA14" s="30"/>
    </row>
    <row r="15" spans="1:27" ht="15">
      <c r="A15" s="188"/>
      <c r="B15" s="2"/>
      <c r="C15" s="2"/>
      <c r="D15" s="2"/>
      <c r="E15" s="2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"/>
      <c r="Q15" s="2"/>
      <c r="R15" s="2"/>
      <c r="S15" s="34"/>
      <c r="T15" s="2"/>
      <c r="U15" s="2"/>
      <c r="V15" s="2"/>
      <c r="W15" s="2"/>
      <c r="X15" s="2"/>
      <c r="Y15" s="2"/>
      <c r="Z15" s="2"/>
      <c r="AA15" s="2"/>
    </row>
    <row r="16" spans="1:27" ht="15">
      <c r="A16" s="188"/>
      <c r="B16" s="2"/>
      <c r="C16" s="2"/>
      <c r="D16" s="2"/>
      <c r="E16" s="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"/>
      <c r="Q16" s="2"/>
      <c r="R16" s="2"/>
      <c r="S16" s="34"/>
      <c r="T16" s="2"/>
      <c r="U16" s="2"/>
      <c r="V16" s="2"/>
      <c r="W16" s="2"/>
      <c r="X16" s="2"/>
      <c r="Y16" s="2"/>
      <c r="Z16" s="2"/>
      <c r="AA16" s="2"/>
    </row>
    <row r="17" spans="1:27" ht="15">
      <c r="A17" s="188"/>
      <c r="B17" s="2"/>
      <c r="C17" s="2"/>
      <c r="D17" s="2"/>
      <c r="E17" s="2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"/>
      <c r="Q17" s="2"/>
      <c r="R17" s="2"/>
      <c r="S17" s="34"/>
      <c r="T17" s="2"/>
      <c r="U17" s="2"/>
      <c r="V17" s="2"/>
      <c r="W17" s="2"/>
      <c r="X17" s="2"/>
      <c r="Y17" s="2"/>
      <c r="Z17" s="2"/>
      <c r="AA17" s="2"/>
    </row>
    <row r="18" spans="1:27" ht="15">
      <c r="A18" s="188"/>
      <c r="B18" s="2"/>
      <c r="C18" s="2"/>
      <c r="D18" s="2"/>
      <c r="E18" s="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"/>
      <c r="Q18" s="2"/>
      <c r="R18" s="2"/>
      <c r="S18" s="34"/>
      <c r="T18" s="2"/>
      <c r="U18" s="2"/>
      <c r="V18" s="2"/>
      <c r="W18" s="2"/>
      <c r="X18" s="2"/>
      <c r="Y18" s="2"/>
      <c r="Z18" s="2"/>
      <c r="AA18" s="2"/>
    </row>
    <row r="19" spans="1:27" ht="15">
      <c r="A19" s="188"/>
      <c r="B19" s="2"/>
      <c r="C19" s="2"/>
      <c r="D19" s="2"/>
      <c r="E19" s="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"/>
      <c r="Q19" s="2"/>
      <c r="R19" s="2"/>
      <c r="S19" s="34"/>
      <c r="T19" s="2"/>
      <c r="U19" s="2"/>
      <c r="V19" s="2"/>
      <c r="W19" s="2"/>
      <c r="X19" s="2"/>
      <c r="Y19" s="2"/>
      <c r="Z19" s="2"/>
      <c r="AA19" s="2"/>
    </row>
    <row r="20" spans="1:27" ht="15">
      <c r="A20" s="188"/>
      <c r="B20" s="2"/>
      <c r="C20" s="2"/>
      <c r="D20" s="2"/>
      <c r="E20" s="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"/>
      <c r="Q20" s="2"/>
      <c r="R20" s="2"/>
      <c r="S20" s="34"/>
      <c r="T20" s="2"/>
      <c r="U20" s="2"/>
      <c r="V20" s="2"/>
      <c r="W20" s="2"/>
      <c r="X20" s="2"/>
      <c r="Y20" s="2"/>
      <c r="Z20" s="2"/>
      <c r="AA20" s="2"/>
    </row>
    <row r="21" spans="1:27" ht="15">
      <c r="A21" s="188"/>
      <c r="B21" s="2"/>
      <c r="C21" s="2"/>
      <c r="D21" s="2"/>
      <c r="E21" s="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"/>
      <c r="Q21" s="2"/>
      <c r="R21" s="2"/>
      <c r="S21" s="34"/>
      <c r="T21" s="2"/>
      <c r="U21" s="2"/>
      <c r="V21" s="2"/>
      <c r="W21" s="2"/>
      <c r="X21" s="2"/>
      <c r="Y21" s="2"/>
      <c r="Z21" s="2"/>
      <c r="AA21" s="2"/>
    </row>
  </sheetData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SheetLayoutView="11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58" t="s">
        <v>142</v>
      </c>
      <c r="B2" s="459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4.1" customHeight="1">
      <c r="A4" s="137" t="s">
        <v>233</v>
      </c>
      <c r="B4" s="138"/>
      <c r="C4" s="138"/>
      <c r="D4" s="138"/>
      <c r="E4" s="138"/>
      <c r="F4" s="103"/>
    </row>
    <row r="5" spans="1:6" ht="14.1" customHeight="1">
      <c r="A5" s="139" t="s">
        <v>143</v>
      </c>
      <c r="B5" s="140"/>
      <c r="C5" s="140"/>
      <c r="D5" s="140"/>
      <c r="E5" s="140"/>
      <c r="F5" s="103"/>
    </row>
    <row r="6" spans="1:6" ht="14.1" customHeight="1">
      <c r="A6" s="460" t="s">
        <v>227</v>
      </c>
      <c r="B6" s="461"/>
      <c r="C6" s="461"/>
      <c r="D6" s="461"/>
      <c r="E6" s="461"/>
      <c r="F6" s="136"/>
    </row>
    <row r="7" spans="1:6" ht="14.1" customHeight="1">
      <c r="A7" s="139" t="s">
        <v>144</v>
      </c>
      <c r="B7" s="140"/>
      <c r="C7" s="140"/>
      <c r="D7" s="140"/>
      <c r="E7" s="140"/>
      <c r="F7" s="103"/>
    </row>
    <row r="8" spans="1:6" ht="14.1" customHeight="1" thickBot="1">
      <c r="A8" s="141" t="s">
        <v>145</v>
      </c>
      <c r="B8" s="142"/>
      <c r="C8" s="142"/>
      <c r="D8" s="142"/>
      <c r="E8" s="142"/>
      <c r="F8" s="103"/>
    </row>
    <row r="9" spans="3:5" ht="15">
      <c r="C9" s="8"/>
      <c r="D9" s="90"/>
      <c r="E9" s="90"/>
    </row>
  </sheetData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4"/>
  <sheetViews>
    <sheetView workbookViewId="0" topLeftCell="A1">
      <selection activeCell="G14" sqref="G14"/>
    </sheetView>
  </sheetViews>
  <sheetFormatPr defaultColWidth="11.421875" defaultRowHeight="15"/>
  <cols>
    <col min="1" max="1" width="8.7109375" style="188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1" customWidth="1"/>
    <col min="29" max="16384" width="11.421875" style="190" customWidth="1"/>
  </cols>
  <sheetData>
    <row r="1" spans="1:28" s="24" customFormat="1" ht="18" customHeight="1">
      <c r="A1" s="475" t="s">
        <v>237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5"/>
      <c r="AB1" s="12"/>
    </row>
    <row r="2" spans="1:28" s="24" customFormat="1" ht="1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07" t="s">
        <v>129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6" t="s">
        <v>54</v>
      </c>
      <c r="Q4" s="476"/>
      <c r="R4" s="476"/>
      <c r="S4" s="476"/>
      <c r="T4" s="476"/>
      <c r="U4" s="89"/>
      <c r="V4" s="89"/>
      <c r="W4" s="89"/>
      <c r="X4" s="89"/>
      <c r="Y4" s="89"/>
      <c r="Z4" s="89"/>
      <c r="AA4" s="89"/>
      <c r="AB4" s="12"/>
    </row>
    <row r="5" spans="1:27" s="24" customFormat="1" ht="1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477" t="s">
        <v>55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8"/>
    </row>
    <row r="7" spans="1:27" ht="12.95" customHeight="1">
      <c r="A7" s="202"/>
      <c r="B7" s="202"/>
      <c r="C7" s="202"/>
      <c r="D7" s="202"/>
      <c r="E7" s="202"/>
      <c r="F7" s="205" t="s">
        <v>119</v>
      </c>
      <c r="G7" s="204"/>
      <c r="H7" s="206" t="s">
        <v>236</v>
      </c>
      <c r="I7" s="203"/>
      <c r="J7" s="202"/>
      <c r="K7" s="205" t="s">
        <v>120</v>
      </c>
      <c r="L7" s="204"/>
      <c r="M7" s="203"/>
      <c r="N7" s="203"/>
      <c r="O7" s="203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8" s="197" customFormat="1" ht="33.75" customHeight="1">
      <c r="A8" s="199" t="s">
        <v>124</v>
      </c>
      <c r="B8" s="199" t="s">
        <v>56</v>
      </c>
      <c r="C8" s="199" t="s">
        <v>57</v>
      </c>
      <c r="D8" s="199" t="s">
        <v>133</v>
      </c>
      <c r="E8" s="199" t="s">
        <v>125</v>
      </c>
      <c r="F8" s="201" t="s">
        <v>69</v>
      </c>
      <c r="G8" s="201" t="s">
        <v>70</v>
      </c>
      <c r="H8" s="201" t="s">
        <v>70</v>
      </c>
      <c r="I8" s="200" t="s">
        <v>126</v>
      </c>
      <c r="J8" s="199" t="s">
        <v>58</v>
      </c>
      <c r="K8" s="201" t="s">
        <v>69</v>
      </c>
      <c r="L8" s="201" t="s">
        <v>70</v>
      </c>
      <c r="M8" s="200" t="s">
        <v>121</v>
      </c>
      <c r="N8" s="200" t="s">
        <v>122</v>
      </c>
      <c r="O8" s="200" t="s">
        <v>59</v>
      </c>
      <c r="P8" s="199" t="s">
        <v>127</v>
      </c>
      <c r="Q8" s="199" t="s">
        <v>128</v>
      </c>
      <c r="R8" s="199" t="s">
        <v>60</v>
      </c>
      <c r="S8" s="199" t="s">
        <v>61</v>
      </c>
      <c r="T8" s="199" t="s">
        <v>62</v>
      </c>
      <c r="U8" s="199" t="s">
        <v>63</v>
      </c>
      <c r="V8" s="199" t="s">
        <v>64</v>
      </c>
      <c r="W8" s="199" t="s">
        <v>65</v>
      </c>
      <c r="X8" s="199" t="s">
        <v>66</v>
      </c>
      <c r="Y8" s="199" t="s">
        <v>123</v>
      </c>
      <c r="Z8" s="199" t="s">
        <v>67</v>
      </c>
      <c r="AA8" s="199" t="s">
        <v>68</v>
      </c>
      <c r="AB8" s="198"/>
    </row>
    <row r="9" spans="1:27" ht="22.5">
      <c r="A9" s="194" t="s">
        <v>71</v>
      </c>
      <c r="B9" s="421" t="s">
        <v>1882</v>
      </c>
      <c r="C9" s="421" t="s">
        <v>1883</v>
      </c>
      <c r="D9" s="421" t="s">
        <v>1884</v>
      </c>
      <c r="E9" s="422" t="s">
        <v>1885</v>
      </c>
      <c r="F9" s="423">
        <v>0</v>
      </c>
      <c r="G9" s="424">
        <v>609801665.27</v>
      </c>
      <c r="H9" s="424">
        <v>609801665.27</v>
      </c>
      <c r="I9" s="425">
        <f>H9-L9</f>
        <v>544828613.67</v>
      </c>
      <c r="J9" s="426" t="s">
        <v>1886</v>
      </c>
      <c r="K9" s="427">
        <v>0</v>
      </c>
      <c r="L9" s="428">
        <f>27561564.72+2076644.28+2091596.12+2106655.61+2121823.54+2137100.66+2152487.79+2167985.7+2183595.2+2199317.08+2215152.17+2231101.26+2247165.19+2263344.78+2279640.86+2296054.28+2312585.87+2329236.49</f>
        <v>64973051.60000001</v>
      </c>
      <c r="M9" s="429">
        <f>47894887.78+2336364.43+2421051.14+2343586.23+2650961.82+2645303.63+2574298.51+2884710.53+2997231.8+3352580.91+3358350.21+3224050.07+3582126.02+3562166.23+3785940.36+3746611.77+3868761.53+3850588.29227539+3714951.82+3823093.19+3685336.1</f>
        <v>112302952.37227535</v>
      </c>
      <c r="N9" s="430">
        <v>43554556.493076004</v>
      </c>
      <c r="O9" s="430">
        <v>26877666.66835296</v>
      </c>
      <c r="P9" s="431" t="s">
        <v>1887</v>
      </c>
      <c r="Q9" s="432" t="s">
        <v>1888</v>
      </c>
      <c r="R9" s="433">
        <v>41765</v>
      </c>
      <c r="S9" s="433">
        <v>47297</v>
      </c>
      <c r="T9" s="434" t="s">
        <v>1889</v>
      </c>
      <c r="U9" s="434" t="s">
        <v>1890</v>
      </c>
      <c r="V9" s="421" t="s">
        <v>1891</v>
      </c>
      <c r="W9" s="421" t="s">
        <v>1892</v>
      </c>
      <c r="X9" s="421" t="s">
        <v>1893</v>
      </c>
      <c r="Y9" s="421">
        <v>153</v>
      </c>
      <c r="Z9" s="433">
        <v>41635</v>
      </c>
      <c r="AA9" s="421" t="s">
        <v>1894</v>
      </c>
    </row>
    <row r="10" spans="1:28" s="195" customFormat="1" ht="22.5">
      <c r="A10" s="194" t="s">
        <v>72</v>
      </c>
      <c r="B10" s="421" t="s">
        <v>1895</v>
      </c>
      <c r="C10" s="421" t="s">
        <v>1896</v>
      </c>
      <c r="D10" s="421" t="s">
        <v>1884</v>
      </c>
      <c r="E10" s="435" t="s">
        <v>1885</v>
      </c>
      <c r="F10" s="423">
        <v>0</v>
      </c>
      <c r="G10" s="424">
        <v>540000000</v>
      </c>
      <c r="H10" s="424">
        <v>540000000</v>
      </c>
      <c r="I10" s="425">
        <f>H10-L10</f>
        <v>495000000</v>
      </c>
      <c r="J10" s="426" t="s">
        <v>1897</v>
      </c>
      <c r="K10" s="423">
        <v>0</v>
      </c>
      <c r="L10" s="424">
        <f>2500000+2500000+2500000+2500000+2500000+2500000+2500000+2500000+2500000+2500000+2500000+2500000+2500000+2500000+2500000+2500000+2500000+2500000</f>
        <v>45000000</v>
      </c>
      <c r="M10" s="428">
        <f>52530884.6044444+2549344.85+2456156.25+3028361.11+2500350+2969012.08+3282507.56+3156327.78+3157244.5+3351791.67+3453677.71+3453125+3863555.21+3383076.37111111+3481906.25+3814479.16+3219223</f>
        <v>103651023.10555549</v>
      </c>
      <c r="N10" s="430">
        <v>40585926.287777774</v>
      </c>
      <c r="O10" s="430">
        <v>30000000</v>
      </c>
      <c r="P10" s="431" t="s">
        <v>1898</v>
      </c>
      <c r="Q10" s="432" t="s">
        <v>1888</v>
      </c>
      <c r="R10" s="433">
        <v>41716</v>
      </c>
      <c r="S10" s="433">
        <v>12583</v>
      </c>
      <c r="T10" s="434" t="s">
        <v>1899</v>
      </c>
      <c r="U10" s="434" t="s">
        <v>1900</v>
      </c>
      <c r="V10" s="421" t="s">
        <v>1891</v>
      </c>
      <c r="W10" s="421" t="s">
        <v>1892</v>
      </c>
      <c r="X10" s="421" t="s">
        <v>1893</v>
      </c>
      <c r="Y10" s="421">
        <v>154</v>
      </c>
      <c r="Z10" s="433">
        <v>41635</v>
      </c>
      <c r="AA10" s="421" t="s">
        <v>1901</v>
      </c>
      <c r="AB10" s="196"/>
    </row>
    <row r="11" spans="1:27" s="191" customFormat="1" ht="22.5">
      <c r="A11" s="194" t="s">
        <v>73</v>
      </c>
      <c r="B11" s="421" t="s">
        <v>1882</v>
      </c>
      <c r="C11" s="421" t="s">
        <v>1902</v>
      </c>
      <c r="D11" s="421" t="s">
        <v>1884</v>
      </c>
      <c r="E11" s="435" t="s">
        <v>1885</v>
      </c>
      <c r="F11" s="423">
        <v>0</v>
      </c>
      <c r="G11" s="424">
        <v>255769230</v>
      </c>
      <c r="H11" s="424">
        <v>255769230</v>
      </c>
      <c r="I11" s="425">
        <f>H11-L11</f>
        <v>233823970</v>
      </c>
      <c r="J11" s="426" t="s">
        <v>1903</v>
      </c>
      <c r="K11" s="423">
        <v>0</v>
      </c>
      <c r="L11" s="429">
        <f>8794140+750750+753550+756370+759190+762020+764870+767720+770590+773470+776350+779250+782160+785080+788010+790960+793910+796870</f>
        <v>21945260</v>
      </c>
      <c r="M11" s="429">
        <f>20470331.57-984059.17+984059.17+1119106.56+1117379.73+1078025.89+1220105.31+1195746.56+1316181.92+1418508.82+1292363.4+1511440.4+1506571.34+1560124.53+1559552.52+1647245.66+1645072.15790333+1584349.8+1633361.81+1576534.74</f>
        <v>44452002.71790332</v>
      </c>
      <c r="N11" s="430">
        <v>18251307.103786808</v>
      </c>
      <c r="O11" s="430">
        <v>9369240</v>
      </c>
      <c r="P11" s="431" t="s">
        <v>1904</v>
      </c>
      <c r="Q11" s="432" t="s">
        <v>1888</v>
      </c>
      <c r="R11" s="433">
        <v>41800</v>
      </c>
      <c r="S11" s="433">
        <v>49105</v>
      </c>
      <c r="T11" s="434" t="s">
        <v>1905</v>
      </c>
      <c r="U11" s="434" t="s">
        <v>1890</v>
      </c>
      <c r="V11" s="421" t="s">
        <v>1891</v>
      </c>
      <c r="W11" s="421" t="s">
        <v>1892</v>
      </c>
      <c r="X11" s="421" t="s">
        <v>1893</v>
      </c>
      <c r="Y11" s="421">
        <v>153</v>
      </c>
      <c r="Z11" s="433">
        <v>41635</v>
      </c>
      <c r="AA11" s="421" t="s">
        <v>1894</v>
      </c>
    </row>
    <row r="12" spans="1:27" s="192" customFormat="1" ht="15">
      <c r="A12" s="193">
        <v>900001</v>
      </c>
      <c r="B12" s="78" t="s">
        <v>74</v>
      </c>
      <c r="C12" s="78"/>
      <c r="D12" s="78"/>
      <c r="E12" s="78"/>
      <c r="F12" s="79">
        <f>SUM(F9:F11)</f>
        <v>0</v>
      </c>
      <c r="G12" s="79">
        <f>SUM(G9:G11)</f>
        <v>1405570895.27</v>
      </c>
      <c r="H12" s="79">
        <f>SUM(H9:H11)</f>
        <v>1405570895.27</v>
      </c>
      <c r="I12" s="79">
        <f>SUM(I9:I11)</f>
        <v>1273652583.67</v>
      </c>
      <c r="J12" s="80"/>
      <c r="K12" s="79">
        <f>SUM(K9:K11)</f>
        <v>0</v>
      </c>
      <c r="L12" s="79">
        <f>SUM(L9:L11)</f>
        <v>131918311.60000001</v>
      </c>
      <c r="M12" s="79">
        <f>SUM(M9:M11)</f>
        <v>260405978.19573414</v>
      </c>
      <c r="N12" s="79">
        <f>SUM(N9:N11)</f>
        <v>102391789.88464059</v>
      </c>
      <c r="O12" s="79">
        <f>SUM(O9:O11)</f>
        <v>66246906.66835296</v>
      </c>
      <c r="P12" s="81"/>
      <c r="Q12" s="78"/>
      <c r="R12" s="78"/>
      <c r="S12" s="82"/>
      <c r="T12" s="78"/>
      <c r="U12" s="78"/>
      <c r="V12" s="78"/>
      <c r="W12" s="78"/>
      <c r="X12" s="78"/>
      <c r="Y12" s="78"/>
      <c r="Z12" s="78"/>
      <c r="AA12" s="78"/>
    </row>
    <row r="13" spans="1:27" s="192" customFormat="1" ht="15">
      <c r="A13" s="15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0"/>
      <c r="S13" s="33"/>
      <c r="T13" s="30"/>
      <c r="U13" s="30"/>
      <c r="V13" s="30"/>
      <c r="W13" s="30"/>
      <c r="X13" s="30"/>
      <c r="Y13" s="30"/>
      <c r="Z13" s="30"/>
      <c r="AA13" s="30"/>
    </row>
    <row r="14" spans="1:27" s="192" customFormat="1" ht="15">
      <c r="A14" s="15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/>
      <c r="R14" s="30"/>
      <c r="S14" s="33"/>
      <c r="T14" s="30"/>
      <c r="U14" s="30"/>
      <c r="V14" s="30"/>
      <c r="W14" s="30"/>
      <c r="X14" s="30"/>
      <c r="Y14" s="30"/>
      <c r="Z14" s="30"/>
      <c r="AA14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SheetLayoutView="100" workbookViewId="0" topLeftCell="A1">
      <pane ySplit="3" topLeftCell="A4" activePane="bottomLeft" state="frozen"/>
      <selection pane="bottomLeft" activeCell="K11" sqref="K11"/>
    </sheetView>
  </sheetViews>
  <sheetFormatPr defaultColWidth="11.421875" defaultRowHeight="15"/>
  <cols>
    <col min="1" max="1" width="8.7109375" style="188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9" t="s">
        <v>142</v>
      </c>
      <c r="B2" s="459"/>
      <c r="C2" s="459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8"/>
  <sheetViews>
    <sheetView zoomScaleSheetLayoutView="100" workbookViewId="0" topLeftCell="A4">
      <selection activeCell="E4" sqref="E4"/>
    </sheetView>
  </sheetViews>
  <sheetFormatPr defaultColWidth="25.28125" defaultRowHeight="39" customHeight="1"/>
  <cols>
    <col min="1" max="2" width="25.28125" style="89" customWidth="1"/>
    <col min="3" max="4" width="25.28125" style="4" customWidth="1"/>
    <col min="5" max="16384" width="25.28125" style="89" customWidth="1"/>
  </cols>
  <sheetData>
    <row r="1" spans="1:4" ht="39" customHeight="1">
      <c r="A1" s="21" t="s">
        <v>43</v>
      </c>
      <c r="B1" s="21"/>
      <c r="D1" s="5"/>
    </row>
    <row r="2" spans="1:2" ht="39" customHeight="1">
      <c r="A2" s="21" t="s">
        <v>0</v>
      </c>
      <c r="B2" s="21"/>
    </row>
    <row r="3" spans="3:4" s="12" customFormat="1" ht="39" customHeight="1">
      <c r="C3" s="22"/>
      <c r="D3" s="22"/>
    </row>
    <row r="4" spans="3:4" s="12" customFormat="1" ht="39" customHeight="1">
      <c r="C4" s="22"/>
      <c r="D4" s="22"/>
    </row>
    <row r="5" spans="1:4" s="12" customFormat="1" ht="39" customHeight="1">
      <c r="A5" s="297" t="s">
        <v>354</v>
      </c>
      <c r="B5" s="297"/>
      <c r="C5" s="13"/>
      <c r="D5" s="189" t="s">
        <v>353</v>
      </c>
    </row>
    <row r="6" spans="1:4" ht="39" customHeight="1">
      <c r="A6" s="302"/>
      <c r="B6" s="302"/>
      <c r="C6" s="303"/>
      <c r="D6" s="321"/>
    </row>
    <row r="7" spans="1:4" ht="39" customHeight="1">
      <c r="A7" s="218" t="s">
        <v>45</v>
      </c>
      <c r="B7" s="217" t="s">
        <v>46</v>
      </c>
      <c r="C7" s="215" t="s">
        <v>241</v>
      </c>
      <c r="D7" s="215" t="s">
        <v>259</v>
      </c>
    </row>
    <row r="8" spans="1:4" ht="39" customHeight="1">
      <c r="A8" s="228" t="s">
        <v>1906</v>
      </c>
      <c r="B8" s="228" t="s">
        <v>1907</v>
      </c>
      <c r="C8" s="226">
        <v>2785392.72</v>
      </c>
      <c r="D8" s="212"/>
    </row>
    <row r="9" spans="1:4" ht="39" customHeight="1">
      <c r="A9" s="228" t="s">
        <v>1908</v>
      </c>
      <c r="B9" s="228" t="s">
        <v>1909</v>
      </c>
      <c r="C9" s="226">
        <v>7317134.27</v>
      </c>
      <c r="D9" s="212"/>
    </row>
    <row r="10" spans="1:4" ht="39" customHeight="1">
      <c r="A10" s="228" t="s">
        <v>1910</v>
      </c>
      <c r="B10" s="228" t="s">
        <v>1911</v>
      </c>
      <c r="C10" s="226">
        <v>3072183.24</v>
      </c>
      <c r="D10" s="212"/>
    </row>
    <row r="11" spans="1:4" ht="39" customHeight="1">
      <c r="A11" s="228" t="s">
        <v>1912</v>
      </c>
      <c r="B11" s="228" t="s">
        <v>1913</v>
      </c>
      <c r="C11" s="226">
        <v>557792969.1</v>
      </c>
      <c r="D11" s="413" t="s">
        <v>2321</v>
      </c>
    </row>
    <row r="12" spans="1:4" ht="39" customHeight="1">
      <c r="A12" s="228" t="s">
        <v>1914</v>
      </c>
      <c r="B12" s="228" t="s">
        <v>1915</v>
      </c>
      <c r="C12" s="226">
        <v>182524339.58</v>
      </c>
      <c r="D12" s="212"/>
    </row>
    <row r="13" spans="1:4" ht="39" customHeight="1">
      <c r="A13" s="228" t="s">
        <v>1916</v>
      </c>
      <c r="B13" s="228" t="s">
        <v>1917</v>
      </c>
      <c r="C13" s="226">
        <v>7288217.31</v>
      </c>
      <c r="D13" s="212"/>
    </row>
    <row r="14" spans="1:4" ht="39" customHeight="1">
      <c r="A14" s="228" t="s">
        <v>1918</v>
      </c>
      <c r="B14" s="228" t="s">
        <v>1919</v>
      </c>
      <c r="C14" s="226">
        <v>817175.15</v>
      </c>
      <c r="D14" s="212"/>
    </row>
    <row r="15" spans="1:4" ht="39" customHeight="1">
      <c r="A15" s="228" t="s">
        <v>1920</v>
      </c>
      <c r="B15" s="228" t="s">
        <v>1921</v>
      </c>
      <c r="C15" s="226">
        <v>399271.64</v>
      </c>
      <c r="D15" s="212"/>
    </row>
    <row r="16" spans="1:4" ht="39" customHeight="1">
      <c r="A16" s="228" t="s">
        <v>1922</v>
      </c>
      <c r="B16" s="228" t="s">
        <v>1923</v>
      </c>
      <c r="C16" s="226">
        <v>2320.78</v>
      </c>
      <c r="D16" s="212"/>
    </row>
    <row r="17" spans="1:4" ht="39" customHeight="1">
      <c r="A17" s="228" t="s">
        <v>1924</v>
      </c>
      <c r="B17" s="228" t="s">
        <v>1925</v>
      </c>
      <c r="C17" s="226">
        <v>2538.08</v>
      </c>
      <c r="D17" s="212"/>
    </row>
    <row r="18" spans="1:4" ht="39" customHeight="1">
      <c r="A18" s="228" t="s">
        <v>1926</v>
      </c>
      <c r="B18" s="228" t="s">
        <v>1927</v>
      </c>
      <c r="C18" s="226">
        <v>10099.3</v>
      </c>
      <c r="D18" s="212"/>
    </row>
    <row r="19" spans="1:4" ht="39" customHeight="1">
      <c r="A19" s="228" t="s">
        <v>1928</v>
      </c>
      <c r="B19" s="228" t="s">
        <v>1929</v>
      </c>
      <c r="C19" s="226">
        <v>20848.93</v>
      </c>
      <c r="D19" s="212"/>
    </row>
    <row r="20" spans="1:4" ht="39" customHeight="1">
      <c r="A20" s="228" t="s">
        <v>1930</v>
      </c>
      <c r="B20" s="228" t="s">
        <v>1931</v>
      </c>
      <c r="C20" s="226">
        <v>15985.05</v>
      </c>
      <c r="D20" s="212"/>
    </row>
    <row r="21" spans="1:4" ht="39" customHeight="1">
      <c r="A21" s="228" t="s">
        <v>1932</v>
      </c>
      <c r="B21" s="228" t="s">
        <v>1933</v>
      </c>
      <c r="C21" s="226">
        <v>21358.77</v>
      </c>
      <c r="D21" s="212"/>
    </row>
    <row r="22" spans="1:4" ht="39" customHeight="1">
      <c r="A22" s="228" t="s">
        <v>1934</v>
      </c>
      <c r="B22" s="228" t="s">
        <v>1935</v>
      </c>
      <c r="C22" s="226">
        <v>27488175.09</v>
      </c>
      <c r="D22" s="212"/>
    </row>
    <row r="23" spans="1:4" ht="39" customHeight="1">
      <c r="A23" s="228" t="s">
        <v>1936</v>
      </c>
      <c r="B23" s="228" t="s">
        <v>1937</v>
      </c>
      <c r="C23" s="226">
        <v>28770290.09</v>
      </c>
      <c r="D23" s="212"/>
    </row>
    <row r="24" spans="1:4" ht="39" customHeight="1">
      <c r="A24" s="228" t="s">
        <v>1938</v>
      </c>
      <c r="B24" s="228" t="s">
        <v>1939</v>
      </c>
      <c r="C24" s="226">
        <v>269.75</v>
      </c>
      <c r="D24" s="212"/>
    </row>
    <row r="25" spans="1:4" ht="39" customHeight="1">
      <c r="A25" s="228" t="s">
        <v>1940</v>
      </c>
      <c r="B25" s="228" t="s">
        <v>1941</v>
      </c>
      <c r="C25" s="226">
        <v>217299628.1</v>
      </c>
      <c r="D25" s="212"/>
    </row>
    <row r="26" spans="1:4" ht="39" customHeight="1">
      <c r="A26" s="228" t="s">
        <v>1942</v>
      </c>
      <c r="B26" s="228" t="s">
        <v>1943</v>
      </c>
      <c r="C26" s="226">
        <v>116003</v>
      </c>
      <c r="D26" s="212"/>
    </row>
    <row r="27" spans="1:4" ht="39" customHeight="1">
      <c r="A27" s="228" t="s">
        <v>1944</v>
      </c>
      <c r="B27" s="228" t="s">
        <v>1945</v>
      </c>
      <c r="C27" s="226">
        <v>3549459.77</v>
      </c>
      <c r="D27" s="212"/>
    </row>
    <row r="28" spans="1:4" ht="39" customHeight="1">
      <c r="A28" s="228" t="s">
        <v>1946</v>
      </c>
      <c r="B28" s="228" t="s">
        <v>1947</v>
      </c>
      <c r="C28" s="226">
        <v>5262571.6</v>
      </c>
      <c r="D28" s="212"/>
    </row>
    <row r="29" spans="1:4" ht="39" customHeight="1">
      <c r="A29" s="228" t="s">
        <v>1948</v>
      </c>
      <c r="B29" s="228" t="s">
        <v>1949</v>
      </c>
      <c r="C29" s="226">
        <v>294449.87</v>
      </c>
      <c r="D29" s="212"/>
    </row>
    <row r="30" spans="1:4" ht="39" customHeight="1">
      <c r="A30" s="228" t="s">
        <v>1950</v>
      </c>
      <c r="B30" s="228" t="s">
        <v>1951</v>
      </c>
      <c r="C30" s="226">
        <v>538.7</v>
      </c>
      <c r="D30" s="212"/>
    </row>
    <row r="31" spans="1:4" ht="39" customHeight="1">
      <c r="A31" s="228" t="s">
        <v>1952</v>
      </c>
      <c r="B31" s="228" t="s">
        <v>1953</v>
      </c>
      <c r="C31" s="226">
        <v>332435.29</v>
      </c>
      <c r="D31" s="212"/>
    </row>
    <row r="32" spans="1:4" ht="39" customHeight="1">
      <c r="A32" s="228" t="s">
        <v>1954</v>
      </c>
      <c r="B32" s="228" t="s">
        <v>1955</v>
      </c>
      <c r="C32" s="226">
        <v>79533.56</v>
      </c>
      <c r="D32" s="212"/>
    </row>
    <row r="33" spans="1:4" ht="39" customHeight="1">
      <c r="A33" s="228" t="s">
        <v>1956</v>
      </c>
      <c r="B33" s="228" t="s">
        <v>1957</v>
      </c>
      <c r="C33" s="226">
        <v>-14124.24</v>
      </c>
      <c r="D33" s="212"/>
    </row>
    <row r="34" spans="1:4" ht="39" customHeight="1">
      <c r="A34" s="228" t="s">
        <v>1958</v>
      </c>
      <c r="B34" s="228" t="s">
        <v>1959</v>
      </c>
      <c r="C34" s="226">
        <v>1075.5</v>
      </c>
      <c r="D34" s="212"/>
    </row>
    <row r="35" spans="1:4" ht="39" customHeight="1">
      <c r="A35" s="228" t="s">
        <v>1960</v>
      </c>
      <c r="B35" s="228" t="s">
        <v>1961</v>
      </c>
      <c r="C35" s="226">
        <v>6953228.51</v>
      </c>
      <c r="D35" s="212"/>
    </row>
    <row r="36" spans="1:4" ht="39" customHeight="1">
      <c r="A36" s="228" t="s">
        <v>1962</v>
      </c>
      <c r="B36" s="228" t="s">
        <v>1963</v>
      </c>
      <c r="C36" s="226">
        <v>1451</v>
      </c>
      <c r="D36" s="212"/>
    </row>
    <row r="37" spans="1:4" ht="39" customHeight="1">
      <c r="A37" s="228" t="s">
        <v>1964</v>
      </c>
      <c r="B37" s="228" t="s">
        <v>1965</v>
      </c>
      <c r="C37" s="226">
        <v>11164939.79</v>
      </c>
      <c r="D37" s="212"/>
    </row>
    <row r="38" spans="1:4" ht="39" customHeight="1">
      <c r="A38" s="228" t="s">
        <v>1966</v>
      </c>
      <c r="B38" s="228" t="s">
        <v>1967</v>
      </c>
      <c r="C38" s="226">
        <v>2368452.07</v>
      </c>
      <c r="D38" s="212"/>
    </row>
    <row r="39" spans="1:4" ht="39" customHeight="1">
      <c r="A39" s="228" t="s">
        <v>1968</v>
      </c>
      <c r="B39" s="228" t="s">
        <v>1969</v>
      </c>
      <c r="C39" s="226">
        <v>4810241.5</v>
      </c>
      <c r="D39" s="212"/>
    </row>
    <row r="40" spans="1:4" ht="39" customHeight="1">
      <c r="A40" s="228" t="s">
        <v>1970</v>
      </c>
      <c r="B40" s="228" t="s">
        <v>1971</v>
      </c>
      <c r="C40" s="226">
        <v>206483.55</v>
      </c>
      <c r="D40" s="212"/>
    </row>
    <row r="41" spans="1:4" ht="39" customHeight="1">
      <c r="A41" s="228" t="s">
        <v>1972</v>
      </c>
      <c r="B41" s="228" t="s">
        <v>1973</v>
      </c>
      <c r="C41" s="226">
        <v>3734091.03</v>
      </c>
      <c r="D41" s="212"/>
    </row>
    <row r="42" spans="1:4" ht="39" customHeight="1">
      <c r="A42" s="228" t="s">
        <v>1974</v>
      </c>
      <c r="B42" s="228" t="s">
        <v>1975</v>
      </c>
      <c r="C42" s="226">
        <v>1841647.87</v>
      </c>
      <c r="D42" s="212"/>
    </row>
    <row r="43" spans="1:4" ht="39" customHeight="1">
      <c r="A43" s="228" t="s">
        <v>1976</v>
      </c>
      <c r="B43" s="228" t="s">
        <v>1977</v>
      </c>
      <c r="C43" s="226">
        <v>77447.92</v>
      </c>
      <c r="D43" s="212"/>
    </row>
    <row r="44" spans="1:4" ht="39" customHeight="1">
      <c r="A44" s="228" t="s">
        <v>1978</v>
      </c>
      <c r="B44" s="228" t="s">
        <v>1979</v>
      </c>
      <c r="C44" s="226">
        <v>1768282.78</v>
      </c>
      <c r="D44" s="212"/>
    </row>
    <row r="45" spans="1:4" ht="39" customHeight="1">
      <c r="A45" s="228" t="s">
        <v>1980</v>
      </c>
      <c r="B45" s="228" t="s">
        <v>1981</v>
      </c>
      <c r="C45" s="226">
        <v>2262493.77</v>
      </c>
      <c r="D45" s="212"/>
    </row>
    <row r="46" spans="1:4" ht="39" customHeight="1">
      <c r="A46" s="228" t="s">
        <v>1982</v>
      </c>
      <c r="B46" s="228" t="s">
        <v>1983</v>
      </c>
      <c r="C46" s="226">
        <v>3724246</v>
      </c>
      <c r="D46" s="212"/>
    </row>
    <row r="47" spans="1:4" ht="39" customHeight="1">
      <c r="A47" s="228" t="s">
        <v>1984</v>
      </c>
      <c r="B47" s="228" t="s">
        <v>1985</v>
      </c>
      <c r="C47" s="226">
        <v>147633</v>
      </c>
      <c r="D47" s="212"/>
    </row>
    <row r="48" spans="1:4" ht="39" customHeight="1">
      <c r="A48" s="228" t="s">
        <v>1986</v>
      </c>
      <c r="B48" s="228" t="s">
        <v>1987</v>
      </c>
      <c r="C48" s="226">
        <v>538396</v>
      </c>
      <c r="D48" s="212"/>
    </row>
    <row r="49" spans="1:4" ht="39" customHeight="1">
      <c r="A49" s="228" t="s">
        <v>1988</v>
      </c>
      <c r="B49" s="228" t="s">
        <v>1989</v>
      </c>
      <c r="C49" s="226">
        <v>95690</v>
      </c>
      <c r="D49" s="212"/>
    </row>
    <row r="50" spans="1:4" ht="39" customHeight="1">
      <c r="A50" s="228" t="s">
        <v>1990</v>
      </c>
      <c r="B50" s="228" t="s">
        <v>1991</v>
      </c>
      <c r="C50" s="226">
        <v>2779406</v>
      </c>
      <c r="D50" s="212"/>
    </row>
    <row r="51" spans="1:4" ht="39" customHeight="1">
      <c r="A51" s="228" t="s">
        <v>1992</v>
      </c>
      <c r="B51" s="228" t="s">
        <v>1993</v>
      </c>
      <c r="C51" s="226">
        <v>740809.64</v>
      </c>
      <c r="D51" s="212"/>
    </row>
    <row r="52" spans="1:4" ht="39" customHeight="1">
      <c r="A52" s="228" t="s">
        <v>1994</v>
      </c>
      <c r="B52" s="228" t="s">
        <v>1995</v>
      </c>
      <c r="C52" s="226">
        <v>19097</v>
      </c>
      <c r="D52" s="212"/>
    </row>
    <row r="53" spans="1:4" ht="39" customHeight="1">
      <c r="A53" s="228" t="s">
        <v>1996</v>
      </c>
      <c r="B53" s="228" t="s">
        <v>1997</v>
      </c>
      <c r="C53" s="226">
        <v>35344</v>
      </c>
      <c r="D53" s="212"/>
    </row>
    <row r="54" spans="1:4" ht="39" customHeight="1">
      <c r="A54" s="228" t="s">
        <v>1998</v>
      </c>
      <c r="B54" s="228" t="s">
        <v>1999</v>
      </c>
      <c r="C54" s="226">
        <v>223855</v>
      </c>
      <c r="D54" s="212"/>
    </row>
    <row r="55" spans="1:4" ht="39" customHeight="1">
      <c r="A55" s="228" t="s">
        <v>2000</v>
      </c>
      <c r="B55" s="228" t="s">
        <v>2001</v>
      </c>
      <c r="C55" s="226">
        <v>303180</v>
      </c>
      <c r="D55" s="212"/>
    </row>
    <row r="56" spans="1:4" ht="39" customHeight="1">
      <c r="A56" s="228" t="s">
        <v>2002</v>
      </c>
      <c r="B56" s="228" t="s">
        <v>2003</v>
      </c>
      <c r="C56" s="226">
        <v>6087.47</v>
      </c>
      <c r="D56" s="212"/>
    </row>
    <row r="57" spans="1:4" ht="39" customHeight="1">
      <c r="A57" s="228" t="s">
        <v>2004</v>
      </c>
      <c r="B57" s="228" t="s">
        <v>2005</v>
      </c>
      <c r="C57" s="226">
        <v>1024056.72</v>
      </c>
      <c r="D57" s="212"/>
    </row>
    <row r="58" spans="1:4" ht="39" customHeight="1">
      <c r="A58" s="228" t="s">
        <v>2006</v>
      </c>
      <c r="B58" s="228" t="s">
        <v>2007</v>
      </c>
      <c r="C58" s="226">
        <v>443332.45</v>
      </c>
      <c r="D58" s="212"/>
    </row>
    <row r="59" spans="1:4" ht="39" customHeight="1">
      <c r="A59" s="228" t="s">
        <v>2008</v>
      </c>
      <c r="B59" s="228" t="s">
        <v>2009</v>
      </c>
      <c r="C59" s="226">
        <v>1281470.55</v>
      </c>
      <c r="D59" s="212"/>
    </row>
    <row r="60" spans="1:4" ht="39" customHeight="1">
      <c r="A60" s="228" t="s">
        <v>2010</v>
      </c>
      <c r="B60" s="228" t="s">
        <v>2011</v>
      </c>
      <c r="C60" s="226">
        <v>2805761.73</v>
      </c>
      <c r="D60" s="212"/>
    </row>
    <row r="61" spans="1:4" ht="39" customHeight="1">
      <c r="A61" s="228" t="s">
        <v>2012</v>
      </c>
      <c r="B61" s="228" t="s">
        <v>2013</v>
      </c>
      <c r="C61" s="226">
        <v>130277.48</v>
      </c>
      <c r="D61" s="212"/>
    </row>
    <row r="62" spans="1:4" ht="39" customHeight="1">
      <c r="A62" s="228" t="s">
        <v>2014</v>
      </c>
      <c r="B62" s="228" t="s">
        <v>2015</v>
      </c>
      <c r="C62" s="226">
        <v>520046.38</v>
      </c>
      <c r="D62" s="212"/>
    </row>
    <row r="63" spans="1:4" ht="39" customHeight="1">
      <c r="A63" s="228" t="s">
        <v>2016</v>
      </c>
      <c r="B63" s="228" t="s">
        <v>2017</v>
      </c>
      <c r="C63" s="226">
        <v>26447259.95</v>
      </c>
      <c r="D63" s="212"/>
    </row>
    <row r="64" spans="1:4" ht="39" customHeight="1">
      <c r="A64" s="228" t="s">
        <v>2018</v>
      </c>
      <c r="B64" s="228" t="s">
        <v>2019</v>
      </c>
      <c r="C64" s="226">
        <v>5030655.93</v>
      </c>
      <c r="D64" s="212"/>
    </row>
    <row r="65" spans="1:4" ht="39" customHeight="1">
      <c r="A65" s="228" t="s">
        <v>2020</v>
      </c>
      <c r="B65" s="228" t="s">
        <v>2021</v>
      </c>
      <c r="C65" s="226">
        <v>465478.71</v>
      </c>
      <c r="D65" s="212"/>
    </row>
    <row r="66" spans="1:4" ht="39" customHeight="1">
      <c r="A66" s="228" t="s">
        <v>2022</v>
      </c>
      <c r="B66" s="228" t="s">
        <v>2023</v>
      </c>
      <c r="C66" s="226">
        <v>3235561.84</v>
      </c>
      <c r="D66" s="212"/>
    </row>
    <row r="67" spans="1:4" ht="39" customHeight="1">
      <c r="A67" s="228" t="s">
        <v>2024</v>
      </c>
      <c r="B67" s="228" t="s">
        <v>2025</v>
      </c>
      <c r="C67" s="226">
        <v>406737.23</v>
      </c>
      <c r="D67" s="212"/>
    </row>
    <row r="68" spans="1:4" ht="39" customHeight="1">
      <c r="A68" s="228" t="s">
        <v>2026</v>
      </c>
      <c r="B68" s="228" t="s">
        <v>2027</v>
      </c>
      <c r="C68" s="226">
        <v>4693956.32</v>
      </c>
      <c r="D68" s="212"/>
    </row>
    <row r="69" spans="1:4" ht="39" customHeight="1">
      <c r="A69" s="228" t="s">
        <v>2028</v>
      </c>
      <c r="B69" s="228" t="s">
        <v>2023</v>
      </c>
      <c r="C69" s="226">
        <v>33946.35</v>
      </c>
      <c r="D69" s="212"/>
    </row>
    <row r="70" spans="1:4" ht="39" customHeight="1">
      <c r="A70" s="228" t="s">
        <v>2029</v>
      </c>
      <c r="B70" s="228" t="s">
        <v>2030</v>
      </c>
      <c r="C70" s="226">
        <v>5497690.45</v>
      </c>
      <c r="D70" s="212"/>
    </row>
    <row r="71" spans="1:4" ht="39" customHeight="1">
      <c r="A71" s="228" t="s">
        <v>2031</v>
      </c>
      <c r="B71" s="228" t="s">
        <v>2032</v>
      </c>
      <c r="C71" s="226">
        <v>2704508.41</v>
      </c>
      <c r="D71" s="212"/>
    </row>
    <row r="72" spans="1:4" ht="39" customHeight="1">
      <c r="A72" s="228" t="s">
        <v>2033</v>
      </c>
      <c r="B72" s="228" t="s">
        <v>2034</v>
      </c>
      <c r="C72" s="226">
        <v>140835.34</v>
      </c>
      <c r="D72" s="212"/>
    </row>
    <row r="73" spans="1:4" ht="39" customHeight="1">
      <c r="A73" s="228" t="s">
        <v>2035</v>
      </c>
      <c r="B73" s="228" t="s">
        <v>2036</v>
      </c>
      <c r="C73" s="226">
        <v>540227.09</v>
      </c>
      <c r="D73" s="212"/>
    </row>
    <row r="74" spans="1:4" ht="39" customHeight="1">
      <c r="A74" s="228" t="s">
        <v>2037</v>
      </c>
      <c r="B74" s="228" t="s">
        <v>2038</v>
      </c>
      <c r="C74" s="226">
        <v>1001782.81</v>
      </c>
      <c r="D74" s="212"/>
    </row>
    <row r="75" spans="1:4" ht="39" customHeight="1">
      <c r="A75" s="228" t="s">
        <v>2039</v>
      </c>
      <c r="B75" s="228" t="s">
        <v>2040</v>
      </c>
      <c r="C75" s="226">
        <v>49977.72</v>
      </c>
      <c r="D75" s="212"/>
    </row>
    <row r="76" spans="1:4" ht="39" customHeight="1">
      <c r="A76" s="228" t="s">
        <v>2041</v>
      </c>
      <c r="B76" s="228" t="s">
        <v>2042</v>
      </c>
      <c r="C76" s="226">
        <v>2280283.7</v>
      </c>
      <c r="D76" s="212"/>
    </row>
    <row r="77" spans="1:4" ht="39" customHeight="1">
      <c r="A77" s="228" t="s">
        <v>2043</v>
      </c>
      <c r="B77" s="228" t="s">
        <v>2044</v>
      </c>
      <c r="C77" s="226">
        <v>8652189.92</v>
      </c>
      <c r="D77" s="212"/>
    </row>
    <row r="78" spans="1:4" ht="39" customHeight="1">
      <c r="A78" s="228" t="s">
        <v>2045</v>
      </c>
      <c r="B78" s="228" t="s">
        <v>2046</v>
      </c>
      <c r="C78" s="226">
        <v>6296496.13</v>
      </c>
      <c r="D78" s="212"/>
    </row>
    <row r="79" spans="1:4" ht="39" customHeight="1">
      <c r="A79" s="228" t="s">
        <v>2047</v>
      </c>
      <c r="B79" s="228" t="s">
        <v>2048</v>
      </c>
      <c r="C79" s="226">
        <v>814.12</v>
      </c>
      <c r="D79" s="212"/>
    </row>
    <row r="80" spans="1:4" ht="39" customHeight="1">
      <c r="A80" s="228" t="s">
        <v>2049</v>
      </c>
      <c r="B80" s="228" t="s">
        <v>2050</v>
      </c>
      <c r="C80" s="226">
        <v>1921557.07</v>
      </c>
      <c r="D80" s="212"/>
    </row>
    <row r="81" spans="1:4" ht="39" customHeight="1">
      <c r="A81" s="228" t="s">
        <v>2051</v>
      </c>
      <c r="B81" s="228" t="s">
        <v>2052</v>
      </c>
      <c r="C81" s="226">
        <v>347989.54</v>
      </c>
      <c r="D81" s="212"/>
    </row>
    <row r="82" spans="1:4" ht="39" customHeight="1">
      <c r="A82" s="228" t="s">
        <v>2053</v>
      </c>
      <c r="B82" s="228" t="s">
        <v>2054</v>
      </c>
      <c r="C82" s="226">
        <v>7171511.05</v>
      </c>
      <c r="D82" s="212"/>
    </row>
    <row r="83" spans="1:4" ht="39" customHeight="1">
      <c r="A83" s="228" t="s">
        <v>2055</v>
      </c>
      <c r="B83" s="228" t="s">
        <v>2056</v>
      </c>
      <c r="C83" s="226">
        <v>1051576.53</v>
      </c>
      <c r="D83" s="212"/>
    </row>
    <row r="84" spans="1:4" ht="39" customHeight="1">
      <c r="A84" s="228" t="s">
        <v>2057</v>
      </c>
      <c r="B84" s="228" t="s">
        <v>2058</v>
      </c>
      <c r="C84" s="226">
        <v>43784.64</v>
      </c>
      <c r="D84" s="212"/>
    </row>
    <row r="85" spans="1:4" ht="39" customHeight="1">
      <c r="A85" s="228" t="s">
        <v>2059</v>
      </c>
      <c r="B85" s="228" t="s">
        <v>2060</v>
      </c>
      <c r="C85" s="226">
        <v>94639.85</v>
      </c>
      <c r="D85" s="212"/>
    </row>
    <row r="86" spans="1:4" ht="39" customHeight="1">
      <c r="A86" s="228" t="s">
        <v>2061</v>
      </c>
      <c r="B86" s="228" t="s">
        <v>2062</v>
      </c>
      <c r="C86" s="226">
        <v>285525.65</v>
      </c>
      <c r="D86" s="212"/>
    </row>
    <row r="87" spans="1:4" ht="39" customHeight="1">
      <c r="A87" s="228" t="s">
        <v>2063</v>
      </c>
      <c r="B87" s="228" t="s">
        <v>2064</v>
      </c>
      <c r="C87" s="226">
        <v>2546404.03</v>
      </c>
      <c r="D87" s="212"/>
    </row>
    <row r="88" spans="1:4" ht="39" customHeight="1">
      <c r="A88" s="228" t="s">
        <v>2065</v>
      </c>
      <c r="B88" s="228" t="s">
        <v>2066</v>
      </c>
      <c r="C88" s="226">
        <v>43200</v>
      </c>
      <c r="D88" s="212"/>
    </row>
    <row r="89" spans="1:4" ht="39" customHeight="1">
      <c r="A89" s="228" t="s">
        <v>2067</v>
      </c>
      <c r="B89" s="228" t="s">
        <v>2068</v>
      </c>
      <c r="C89" s="226">
        <v>331454</v>
      </c>
      <c r="D89" s="212"/>
    </row>
    <row r="90" spans="1:4" ht="39" customHeight="1">
      <c r="A90" s="228" t="s">
        <v>2069</v>
      </c>
      <c r="B90" s="228" t="s">
        <v>2070</v>
      </c>
      <c r="C90" s="226">
        <v>13010.93</v>
      </c>
      <c r="D90" s="212"/>
    </row>
    <row r="91" spans="1:4" ht="39" customHeight="1">
      <c r="A91" s="228" t="s">
        <v>2071</v>
      </c>
      <c r="B91" s="228" t="s">
        <v>2072</v>
      </c>
      <c r="C91" s="226">
        <v>726829.48</v>
      </c>
      <c r="D91" s="212"/>
    </row>
    <row r="92" spans="1:4" ht="39" customHeight="1">
      <c r="A92" s="228" t="s">
        <v>2073</v>
      </c>
      <c r="B92" s="228" t="s">
        <v>2074</v>
      </c>
      <c r="C92" s="226">
        <v>1670634</v>
      </c>
      <c r="D92" s="212"/>
    </row>
    <row r="93" spans="1:4" ht="39" customHeight="1">
      <c r="A93" s="228" t="s">
        <v>2075</v>
      </c>
      <c r="B93" s="228" t="s">
        <v>2076</v>
      </c>
      <c r="C93" s="226">
        <v>493395.54</v>
      </c>
      <c r="D93" s="212"/>
    </row>
    <row r="94" spans="1:4" ht="39" customHeight="1">
      <c r="A94" s="228" t="s">
        <v>2077</v>
      </c>
      <c r="B94" s="228" t="s">
        <v>2078</v>
      </c>
      <c r="C94" s="226">
        <v>11456.33</v>
      </c>
      <c r="D94" s="212"/>
    </row>
    <row r="95" spans="1:4" ht="39" customHeight="1">
      <c r="A95" s="228" t="s">
        <v>2079</v>
      </c>
      <c r="B95" s="228" t="s">
        <v>2080</v>
      </c>
      <c r="C95" s="226">
        <v>179511877.75</v>
      </c>
      <c r="D95" s="212"/>
    </row>
    <row r="96" spans="1:4" ht="39" customHeight="1">
      <c r="A96" s="228" t="s">
        <v>2081</v>
      </c>
      <c r="B96" s="228" t="s">
        <v>2082</v>
      </c>
      <c r="C96" s="226">
        <v>793157.86</v>
      </c>
      <c r="D96" s="212"/>
    </row>
    <row r="97" spans="1:4" ht="39" customHeight="1">
      <c r="A97" s="228" t="s">
        <v>2083</v>
      </c>
      <c r="B97" s="228" t="s">
        <v>2084</v>
      </c>
      <c r="C97" s="226">
        <v>295488</v>
      </c>
      <c r="D97" s="212"/>
    </row>
    <row r="98" spans="1:4" ht="39" customHeight="1">
      <c r="A98" s="228" t="s">
        <v>2085</v>
      </c>
      <c r="B98" s="228" t="s">
        <v>2086</v>
      </c>
      <c r="C98" s="226">
        <v>2501454</v>
      </c>
      <c r="D98" s="212"/>
    </row>
    <row r="99" spans="1:4" ht="39" customHeight="1">
      <c r="A99" s="228" t="s">
        <v>2087</v>
      </c>
      <c r="B99" s="228" t="s">
        <v>2088</v>
      </c>
      <c r="C99" s="226">
        <v>8355.35</v>
      </c>
      <c r="D99" s="212"/>
    </row>
    <row r="100" spans="1:4" ht="39" customHeight="1">
      <c r="A100" s="228" t="s">
        <v>2089</v>
      </c>
      <c r="B100" s="228" t="s">
        <v>2090</v>
      </c>
      <c r="C100" s="226">
        <v>16999.52</v>
      </c>
      <c r="D100" s="212"/>
    </row>
    <row r="101" spans="1:4" ht="39" customHeight="1">
      <c r="A101" s="228" t="s">
        <v>2091</v>
      </c>
      <c r="B101" s="228" t="s">
        <v>2092</v>
      </c>
      <c r="C101" s="226">
        <v>1879.95</v>
      </c>
      <c r="D101" s="212"/>
    </row>
    <row r="102" spans="1:4" ht="39" customHeight="1">
      <c r="A102" s="228" t="s">
        <v>2093</v>
      </c>
      <c r="B102" s="228" t="s">
        <v>2094</v>
      </c>
      <c r="C102" s="226">
        <v>1879.95</v>
      </c>
      <c r="D102" s="212"/>
    </row>
    <row r="103" spans="1:4" ht="39" customHeight="1">
      <c r="A103" s="228" t="s">
        <v>2095</v>
      </c>
      <c r="B103" s="228" t="s">
        <v>2096</v>
      </c>
      <c r="C103" s="226">
        <v>303955.97</v>
      </c>
      <c r="D103" s="212"/>
    </row>
    <row r="104" spans="1:4" ht="39" customHeight="1">
      <c r="A104" s="228" t="s">
        <v>2097</v>
      </c>
      <c r="B104" s="228" t="s">
        <v>2098</v>
      </c>
      <c r="C104" s="226">
        <v>4332.25</v>
      </c>
      <c r="D104" s="212"/>
    </row>
    <row r="105" spans="1:4" ht="39" customHeight="1">
      <c r="A105" s="228" t="s">
        <v>2099</v>
      </c>
      <c r="B105" s="228" t="s">
        <v>2100</v>
      </c>
      <c r="C105" s="226">
        <v>1063.21</v>
      </c>
      <c r="D105" s="212"/>
    </row>
    <row r="106" spans="1:4" ht="39" customHeight="1">
      <c r="A106" s="228" t="s">
        <v>2101</v>
      </c>
      <c r="B106" s="228" t="s">
        <v>2102</v>
      </c>
      <c r="C106" s="226">
        <v>40703.08</v>
      </c>
      <c r="D106" s="212"/>
    </row>
    <row r="107" spans="1:4" ht="39" customHeight="1">
      <c r="A107" s="228" t="s">
        <v>2103</v>
      </c>
      <c r="B107" s="228" t="s">
        <v>2104</v>
      </c>
      <c r="C107" s="226">
        <v>703741.29</v>
      </c>
      <c r="D107" s="212"/>
    </row>
    <row r="108" spans="1:4" ht="39" customHeight="1">
      <c r="A108" s="228" t="s">
        <v>2105</v>
      </c>
      <c r="B108" s="228" t="s">
        <v>2106</v>
      </c>
      <c r="C108" s="226">
        <v>477.67</v>
      </c>
      <c r="D108" s="212"/>
    </row>
    <row r="109" spans="1:4" ht="39" customHeight="1">
      <c r="A109" s="228" t="s">
        <v>2107</v>
      </c>
      <c r="B109" s="228" t="s">
        <v>2108</v>
      </c>
      <c r="C109" s="226">
        <v>64171.61</v>
      </c>
      <c r="D109" s="212"/>
    </row>
    <row r="110" spans="1:4" ht="39" customHeight="1">
      <c r="A110" s="228" t="s">
        <v>2109</v>
      </c>
      <c r="B110" s="228" t="s">
        <v>2110</v>
      </c>
      <c r="C110" s="226">
        <v>1660</v>
      </c>
      <c r="D110" s="212"/>
    </row>
    <row r="111" spans="1:4" ht="39" customHeight="1">
      <c r="A111" s="228" t="s">
        <v>2111</v>
      </c>
      <c r="B111" s="228" t="s">
        <v>2112</v>
      </c>
      <c r="C111" s="226">
        <v>375542.7</v>
      </c>
      <c r="D111" s="212"/>
    </row>
    <row r="112" spans="1:4" ht="39" customHeight="1">
      <c r="A112" s="228" t="s">
        <v>2113</v>
      </c>
      <c r="B112" s="228" t="s">
        <v>2114</v>
      </c>
      <c r="C112" s="226">
        <v>55575.03</v>
      </c>
      <c r="D112" s="212"/>
    </row>
    <row r="113" spans="1:4" ht="39" customHeight="1">
      <c r="A113" s="228" t="s">
        <v>2115</v>
      </c>
      <c r="B113" s="228" t="s">
        <v>2116</v>
      </c>
      <c r="C113" s="226">
        <v>31225</v>
      </c>
      <c r="D113" s="212"/>
    </row>
    <row r="114" spans="1:4" ht="39" customHeight="1">
      <c r="A114" s="228" t="s">
        <v>2117</v>
      </c>
      <c r="B114" s="228" t="s">
        <v>2118</v>
      </c>
      <c r="C114" s="226">
        <v>20</v>
      </c>
      <c r="D114" s="212"/>
    </row>
    <row r="115" spans="1:4" ht="39" customHeight="1">
      <c r="A115" s="228" t="s">
        <v>2119</v>
      </c>
      <c r="B115" s="228" t="s">
        <v>2120</v>
      </c>
      <c r="C115" s="226">
        <v>181166.93</v>
      </c>
      <c r="D115" s="212"/>
    </row>
    <row r="116" spans="1:4" ht="39" customHeight="1">
      <c r="A116" s="228" t="s">
        <v>2121</v>
      </c>
      <c r="B116" s="228" t="s">
        <v>2122</v>
      </c>
      <c r="C116" s="226">
        <v>44916.94</v>
      </c>
      <c r="D116" s="212"/>
    </row>
    <row r="117" spans="1:4" ht="39" customHeight="1">
      <c r="A117" s="228" t="s">
        <v>2123</v>
      </c>
      <c r="B117" s="228" t="s">
        <v>2124</v>
      </c>
      <c r="C117" s="226">
        <v>171493</v>
      </c>
      <c r="D117" s="212"/>
    </row>
    <row r="118" spans="1:4" ht="39" customHeight="1">
      <c r="A118" s="228" t="s">
        <v>2125</v>
      </c>
      <c r="B118" s="228" t="s">
        <v>2126</v>
      </c>
      <c r="C118" s="226">
        <v>374700</v>
      </c>
      <c r="D118" s="212"/>
    </row>
    <row r="119" spans="1:4" ht="39" customHeight="1">
      <c r="A119" s="228" t="s">
        <v>2127</v>
      </c>
      <c r="B119" s="228" t="s">
        <v>2128</v>
      </c>
      <c r="C119" s="226">
        <v>1085142.36</v>
      </c>
      <c r="D119" s="212"/>
    </row>
    <row r="120" spans="1:4" ht="39" customHeight="1">
      <c r="A120" s="228" t="s">
        <v>2129</v>
      </c>
      <c r="B120" s="228" t="s">
        <v>2130</v>
      </c>
      <c r="C120" s="226">
        <v>3123</v>
      </c>
      <c r="D120" s="212"/>
    </row>
    <row r="121" spans="1:4" ht="39" customHeight="1">
      <c r="A121" s="228" t="s">
        <v>2131</v>
      </c>
      <c r="B121" s="228" t="s">
        <v>2132</v>
      </c>
      <c r="C121" s="226">
        <v>1457531.31</v>
      </c>
      <c r="D121" s="212"/>
    </row>
    <row r="122" spans="1:4" ht="39" customHeight="1">
      <c r="A122" s="228" t="s">
        <v>2133</v>
      </c>
      <c r="B122" s="228" t="s">
        <v>2134</v>
      </c>
      <c r="C122" s="226">
        <v>29333</v>
      </c>
      <c r="D122" s="212"/>
    </row>
    <row r="123" spans="1:4" ht="39" customHeight="1">
      <c r="A123" s="228" t="s">
        <v>2135</v>
      </c>
      <c r="B123" s="228" t="s">
        <v>2136</v>
      </c>
      <c r="C123" s="226">
        <v>142818</v>
      </c>
      <c r="D123" s="212"/>
    </row>
    <row r="124" spans="1:4" ht="39" customHeight="1">
      <c r="A124" s="228" t="s">
        <v>2137</v>
      </c>
      <c r="B124" s="228" t="s">
        <v>2138</v>
      </c>
      <c r="C124" s="226">
        <v>245160</v>
      </c>
      <c r="D124" s="212"/>
    </row>
    <row r="125" spans="1:4" ht="39" customHeight="1">
      <c r="A125" s="228" t="s">
        <v>2139</v>
      </c>
      <c r="B125" s="228" t="s">
        <v>2140</v>
      </c>
      <c r="C125" s="226">
        <v>23959.8</v>
      </c>
      <c r="D125" s="212"/>
    </row>
    <row r="126" spans="1:4" ht="39" customHeight="1">
      <c r="A126" s="228" t="s">
        <v>2141</v>
      </c>
      <c r="B126" s="228" t="s">
        <v>2142</v>
      </c>
      <c r="C126" s="226">
        <v>309831.5</v>
      </c>
      <c r="D126" s="212"/>
    </row>
    <row r="127" spans="1:4" ht="39" customHeight="1">
      <c r="A127" s="228" t="s">
        <v>2143</v>
      </c>
      <c r="B127" s="228" t="s">
        <v>2144</v>
      </c>
      <c r="C127" s="226">
        <v>346698.51</v>
      </c>
      <c r="D127" s="212"/>
    </row>
    <row r="128" spans="1:4" ht="39" customHeight="1">
      <c r="A128" s="228" t="s">
        <v>2145</v>
      </c>
      <c r="B128" s="228" t="s">
        <v>2146</v>
      </c>
      <c r="C128" s="226">
        <v>429510</v>
      </c>
      <c r="D128" s="212"/>
    </row>
    <row r="129" spans="1:4" ht="39" customHeight="1">
      <c r="A129" s="228" t="s">
        <v>2147</v>
      </c>
      <c r="B129" s="228" t="s">
        <v>2148</v>
      </c>
      <c r="C129" s="226">
        <v>516089.04</v>
      </c>
      <c r="D129" s="212"/>
    </row>
    <row r="130" spans="1:4" ht="39" customHeight="1">
      <c r="A130" s="228" t="s">
        <v>2149</v>
      </c>
      <c r="B130" s="228" t="s">
        <v>2150</v>
      </c>
      <c r="C130" s="226">
        <v>2172183</v>
      </c>
      <c r="D130" s="212"/>
    </row>
    <row r="131" spans="1:4" ht="39" customHeight="1">
      <c r="A131" s="228" t="s">
        <v>2151</v>
      </c>
      <c r="B131" s="228" t="s">
        <v>2152</v>
      </c>
      <c r="C131" s="226">
        <v>78</v>
      </c>
      <c r="D131" s="212"/>
    </row>
    <row r="132" spans="1:4" ht="39" customHeight="1">
      <c r="A132" s="228" t="s">
        <v>2153</v>
      </c>
      <c r="B132" s="228" t="s">
        <v>2154</v>
      </c>
      <c r="C132" s="226">
        <v>5248519</v>
      </c>
      <c r="D132" s="212"/>
    </row>
    <row r="133" spans="1:4" ht="39" customHeight="1">
      <c r="A133" s="228" t="s">
        <v>2155</v>
      </c>
      <c r="B133" s="228" t="s">
        <v>2156</v>
      </c>
      <c r="C133" s="226">
        <v>38152</v>
      </c>
      <c r="D133" s="212"/>
    </row>
    <row r="134" spans="1:4" ht="39" customHeight="1">
      <c r="A134" s="228" t="s">
        <v>2157</v>
      </c>
      <c r="B134" s="228" t="s">
        <v>2158</v>
      </c>
      <c r="C134" s="226">
        <v>4906176</v>
      </c>
      <c r="D134" s="212"/>
    </row>
    <row r="135" spans="1:4" ht="39" customHeight="1">
      <c r="A135" s="228" t="s">
        <v>2159</v>
      </c>
      <c r="B135" s="228" t="s">
        <v>2160</v>
      </c>
      <c r="C135" s="226">
        <v>2353392.5</v>
      </c>
      <c r="D135" s="212"/>
    </row>
    <row r="136" spans="1:4" ht="39" customHeight="1">
      <c r="A136" s="228" t="s">
        <v>2161</v>
      </c>
      <c r="B136" s="228" t="s">
        <v>2162</v>
      </c>
      <c r="C136" s="226">
        <v>1514.06</v>
      </c>
      <c r="D136" s="212"/>
    </row>
    <row r="137" spans="1:4" ht="39" customHeight="1">
      <c r="A137" s="228" t="s">
        <v>2163</v>
      </c>
      <c r="B137" s="228" t="s">
        <v>2164</v>
      </c>
      <c r="C137" s="226">
        <v>1158.63</v>
      </c>
      <c r="D137" s="212"/>
    </row>
    <row r="138" spans="1:4" ht="39" customHeight="1">
      <c r="A138" s="228" t="s">
        <v>2165</v>
      </c>
      <c r="B138" s="228" t="s">
        <v>2166</v>
      </c>
      <c r="C138" s="226">
        <v>50966</v>
      </c>
      <c r="D138" s="212"/>
    </row>
    <row r="139" spans="1:4" ht="39" customHeight="1">
      <c r="A139" s="228" t="s">
        <v>2167</v>
      </c>
      <c r="B139" s="228" t="s">
        <v>2168</v>
      </c>
      <c r="C139" s="226">
        <v>22707.41</v>
      </c>
      <c r="D139" s="212"/>
    </row>
    <row r="140" spans="1:4" ht="39" customHeight="1">
      <c r="A140" s="228" t="s">
        <v>2169</v>
      </c>
      <c r="B140" s="228" t="s">
        <v>2170</v>
      </c>
      <c r="C140" s="226">
        <v>4</v>
      </c>
      <c r="D140" s="212"/>
    </row>
    <row r="141" spans="1:4" ht="39" customHeight="1">
      <c r="A141" s="228" t="s">
        <v>2171</v>
      </c>
      <c r="B141" s="228" t="s">
        <v>2172</v>
      </c>
      <c r="C141" s="226">
        <v>648</v>
      </c>
      <c r="D141" s="212"/>
    </row>
    <row r="142" spans="1:4" ht="39" customHeight="1">
      <c r="A142" s="228" t="s">
        <v>2173</v>
      </c>
      <c r="B142" s="228" t="s">
        <v>2174</v>
      </c>
      <c r="C142" s="226">
        <v>3624737</v>
      </c>
      <c r="D142" s="212"/>
    </row>
    <row r="143" spans="1:4" ht="39" customHeight="1">
      <c r="A143" s="228" t="s">
        <v>2175</v>
      </c>
      <c r="B143" s="228" t="s">
        <v>2176</v>
      </c>
      <c r="C143" s="226">
        <v>305447.91</v>
      </c>
      <c r="D143" s="212"/>
    </row>
    <row r="144" spans="1:4" ht="39" customHeight="1">
      <c r="A144" s="228" t="s">
        <v>2177</v>
      </c>
      <c r="B144" s="228" t="s">
        <v>2178</v>
      </c>
      <c r="C144" s="226">
        <v>17969032.96</v>
      </c>
      <c r="D144" s="212"/>
    </row>
    <row r="145" spans="1:4" ht="39" customHeight="1">
      <c r="A145" s="228" t="s">
        <v>2179</v>
      </c>
      <c r="B145" s="228" t="s">
        <v>2180</v>
      </c>
      <c r="C145" s="226">
        <v>67992516.04</v>
      </c>
      <c r="D145" s="212"/>
    </row>
    <row r="146" spans="1:4" ht="39" customHeight="1">
      <c r="A146" s="228" t="s">
        <v>2181</v>
      </c>
      <c r="B146" s="228" t="s">
        <v>2182</v>
      </c>
      <c r="C146" s="226">
        <v>16000</v>
      </c>
      <c r="D146" s="212"/>
    </row>
    <row r="147" spans="1:4" ht="39" customHeight="1">
      <c r="A147" s="228" t="s">
        <v>2183</v>
      </c>
      <c r="B147" s="228" t="s">
        <v>2184</v>
      </c>
      <c r="C147" s="226">
        <v>71614.43</v>
      </c>
      <c r="D147" s="212"/>
    </row>
    <row r="148" spans="1:4" ht="39" customHeight="1">
      <c r="A148" s="228" t="s">
        <v>2185</v>
      </c>
      <c r="B148" s="228" t="s">
        <v>2186</v>
      </c>
      <c r="C148" s="226">
        <v>20942</v>
      </c>
      <c r="D148" s="212"/>
    </row>
    <row r="149" spans="1:4" ht="39" customHeight="1">
      <c r="A149" s="228" t="s">
        <v>2187</v>
      </c>
      <c r="B149" s="228" t="s">
        <v>2188</v>
      </c>
      <c r="C149" s="226">
        <v>626644</v>
      </c>
      <c r="D149" s="212"/>
    </row>
    <row r="150" spans="1:4" ht="39" customHeight="1">
      <c r="A150" s="228" t="s">
        <v>2189</v>
      </c>
      <c r="B150" s="228" t="s">
        <v>2190</v>
      </c>
      <c r="C150" s="226">
        <v>12</v>
      </c>
      <c r="D150" s="212"/>
    </row>
    <row r="151" spans="1:4" ht="39" customHeight="1">
      <c r="A151" s="228" t="s">
        <v>2191</v>
      </c>
      <c r="B151" s="228" t="s">
        <v>2192</v>
      </c>
      <c r="C151" s="226">
        <v>68446</v>
      </c>
      <c r="D151" s="212"/>
    </row>
    <row r="152" spans="1:4" ht="39" customHeight="1">
      <c r="A152" s="228" t="s">
        <v>2193</v>
      </c>
      <c r="B152" s="228" t="s">
        <v>2194</v>
      </c>
      <c r="C152" s="226">
        <v>5339293</v>
      </c>
      <c r="D152" s="212"/>
    </row>
    <row r="153" spans="1:4" ht="39" customHeight="1">
      <c r="A153" s="228" t="s">
        <v>2195</v>
      </c>
      <c r="B153" s="228" t="s">
        <v>2196</v>
      </c>
      <c r="C153" s="226">
        <v>86300</v>
      </c>
      <c r="D153" s="212"/>
    </row>
    <row r="154" spans="1:4" ht="39" customHeight="1">
      <c r="A154" s="228" t="s">
        <v>2197</v>
      </c>
      <c r="B154" s="228" t="s">
        <v>2198</v>
      </c>
      <c r="C154" s="226">
        <v>229800</v>
      </c>
      <c r="D154" s="212"/>
    </row>
    <row r="155" spans="1:4" ht="39" customHeight="1">
      <c r="A155" s="228" t="s">
        <v>2199</v>
      </c>
      <c r="B155" s="228" t="s">
        <v>2200</v>
      </c>
      <c r="C155" s="226">
        <v>10958343.24</v>
      </c>
      <c r="D155" s="212"/>
    </row>
    <row r="156" spans="1:4" ht="39" customHeight="1">
      <c r="A156" s="228" t="s">
        <v>2201</v>
      </c>
      <c r="B156" s="228" t="s">
        <v>2202</v>
      </c>
      <c r="C156" s="226">
        <v>2658788.61</v>
      </c>
      <c r="D156" s="212"/>
    </row>
    <row r="157" spans="1:4" ht="39" customHeight="1">
      <c r="A157" s="228" t="s">
        <v>2203</v>
      </c>
      <c r="B157" s="228" t="s">
        <v>2204</v>
      </c>
      <c r="C157" s="226">
        <v>1717585.11</v>
      </c>
      <c r="D157" s="212"/>
    </row>
    <row r="158" spans="1:4" ht="39" customHeight="1">
      <c r="A158" s="228" t="s">
        <v>2205</v>
      </c>
      <c r="B158" s="228" t="s">
        <v>2206</v>
      </c>
      <c r="C158" s="226">
        <v>15986915</v>
      </c>
      <c r="D158" s="212"/>
    </row>
    <row r="159" spans="1:4" ht="39" customHeight="1">
      <c r="A159" s="228" t="s">
        <v>2207</v>
      </c>
      <c r="B159" s="228" t="s">
        <v>482</v>
      </c>
      <c r="C159" s="226">
        <v>3740168.9</v>
      </c>
      <c r="D159" s="212"/>
    </row>
    <row r="160" spans="1:4" ht="39" customHeight="1">
      <c r="A160" s="228" t="s">
        <v>2208</v>
      </c>
      <c r="B160" s="228" t="s">
        <v>484</v>
      </c>
      <c r="C160" s="226">
        <v>288520.59</v>
      </c>
      <c r="D160" s="212"/>
    </row>
    <row r="161" spans="1:4" ht="39" customHeight="1">
      <c r="A161" s="228" t="s">
        <v>2209</v>
      </c>
      <c r="B161" s="228" t="s">
        <v>2210</v>
      </c>
      <c r="C161" s="226">
        <v>377.45</v>
      </c>
      <c r="D161" s="212"/>
    </row>
    <row r="162" spans="1:4" ht="39" customHeight="1">
      <c r="A162" s="228" t="s">
        <v>2211</v>
      </c>
      <c r="B162" s="228" t="s">
        <v>2212</v>
      </c>
      <c r="C162" s="226">
        <v>21077.85</v>
      </c>
      <c r="D162" s="212"/>
    </row>
    <row r="163" spans="1:4" ht="39" customHeight="1">
      <c r="A163" s="228" t="s">
        <v>2213</v>
      </c>
      <c r="B163" s="228" t="s">
        <v>2214</v>
      </c>
      <c r="C163" s="226">
        <v>4323714.06</v>
      </c>
      <c r="D163" s="212"/>
    </row>
    <row r="164" spans="1:4" ht="39" customHeight="1">
      <c r="A164" s="228" t="s">
        <v>2215</v>
      </c>
      <c r="B164" s="228" t="s">
        <v>2216</v>
      </c>
      <c r="C164" s="226">
        <v>3560715.52</v>
      </c>
      <c r="D164" s="212"/>
    </row>
    <row r="165" spans="1:4" ht="39" customHeight="1">
      <c r="A165" s="228" t="s">
        <v>2217</v>
      </c>
      <c r="B165" s="228" t="s">
        <v>2218</v>
      </c>
      <c r="C165" s="226">
        <v>3708982.48</v>
      </c>
      <c r="D165" s="212"/>
    </row>
    <row r="166" spans="1:4" ht="39" customHeight="1">
      <c r="A166" s="228" t="s">
        <v>2219</v>
      </c>
      <c r="B166" s="228" t="s">
        <v>2220</v>
      </c>
      <c r="C166" s="226">
        <v>3500</v>
      </c>
      <c r="D166" s="212"/>
    </row>
    <row r="167" spans="1:4" ht="39" customHeight="1">
      <c r="A167" s="228" t="s">
        <v>2221</v>
      </c>
      <c r="B167" s="228" t="s">
        <v>2222</v>
      </c>
      <c r="C167" s="226">
        <v>1582.13</v>
      </c>
      <c r="D167" s="212"/>
    </row>
    <row r="168" spans="1:4" ht="39" customHeight="1">
      <c r="A168" s="228" t="s">
        <v>2223</v>
      </c>
      <c r="B168" s="228" t="s">
        <v>2224</v>
      </c>
      <c r="C168" s="226">
        <v>41168235.35</v>
      </c>
      <c r="D168" s="212"/>
    </row>
    <row r="169" spans="1:4" ht="39" customHeight="1">
      <c r="A169" s="228" t="s">
        <v>2225</v>
      </c>
      <c r="B169" s="228" t="s">
        <v>2226</v>
      </c>
      <c r="C169" s="226">
        <v>4010662.79</v>
      </c>
      <c r="D169" s="212"/>
    </row>
    <row r="170" spans="1:4" ht="39" customHeight="1">
      <c r="A170" s="228" t="s">
        <v>2227</v>
      </c>
      <c r="B170" s="228" t="s">
        <v>2228</v>
      </c>
      <c r="C170" s="226">
        <v>50965.7</v>
      </c>
      <c r="D170" s="212"/>
    </row>
    <row r="171" spans="1:4" ht="39" customHeight="1">
      <c r="A171" s="228" t="s">
        <v>2229</v>
      </c>
      <c r="B171" s="228" t="s">
        <v>2230</v>
      </c>
      <c r="C171" s="226">
        <v>24241.5</v>
      </c>
      <c r="D171" s="212"/>
    </row>
    <row r="172" spans="1:4" ht="39" customHeight="1">
      <c r="A172" s="228" t="s">
        <v>2231</v>
      </c>
      <c r="B172" s="228" t="s">
        <v>2232</v>
      </c>
      <c r="C172" s="226">
        <v>26421.5</v>
      </c>
      <c r="D172" s="212"/>
    </row>
    <row r="173" spans="1:4" ht="39" customHeight="1">
      <c r="A173" s="228" t="s">
        <v>2233</v>
      </c>
      <c r="B173" s="228" t="s">
        <v>2234</v>
      </c>
      <c r="C173" s="226">
        <v>91894.48</v>
      </c>
      <c r="D173" s="212"/>
    </row>
    <row r="174" spans="1:4" ht="39" customHeight="1">
      <c r="A174" s="228" t="s">
        <v>2235</v>
      </c>
      <c r="B174" s="228" t="s">
        <v>2236</v>
      </c>
      <c r="C174" s="226">
        <v>1866352.87</v>
      </c>
      <c r="D174" s="212"/>
    </row>
    <row r="175" spans="1:4" ht="39" customHeight="1">
      <c r="A175" s="228" t="s">
        <v>2237</v>
      </c>
      <c r="B175" s="228" t="s">
        <v>2238</v>
      </c>
      <c r="C175" s="226">
        <v>853546.63</v>
      </c>
      <c r="D175" s="212"/>
    </row>
    <row r="176" spans="1:4" ht="39" customHeight="1">
      <c r="A176" s="228" t="s">
        <v>2239</v>
      </c>
      <c r="B176" s="228" t="s">
        <v>2240</v>
      </c>
      <c r="C176" s="226">
        <v>1325460.82</v>
      </c>
      <c r="D176" s="212"/>
    </row>
    <row r="177" spans="1:4" ht="39" customHeight="1">
      <c r="A177" s="228" t="s">
        <v>2241</v>
      </c>
      <c r="B177" s="228" t="s">
        <v>2242</v>
      </c>
      <c r="C177" s="226">
        <v>1247180.05</v>
      </c>
      <c r="D177" s="212"/>
    </row>
    <row r="178" spans="1:4" ht="39" customHeight="1">
      <c r="A178" s="228" t="s">
        <v>2243</v>
      </c>
      <c r="B178" s="228" t="s">
        <v>2244</v>
      </c>
      <c r="C178" s="226">
        <v>912137.49</v>
      </c>
      <c r="D178" s="212"/>
    </row>
    <row r="179" spans="1:4" ht="39" customHeight="1">
      <c r="A179" s="228" t="s">
        <v>2245</v>
      </c>
      <c r="B179" s="228" t="s">
        <v>2246</v>
      </c>
      <c r="C179" s="226">
        <v>847648.69</v>
      </c>
      <c r="D179" s="212"/>
    </row>
    <row r="180" spans="1:4" ht="39" customHeight="1">
      <c r="A180" s="228" t="s">
        <v>2247</v>
      </c>
      <c r="B180" s="228" t="s">
        <v>2248</v>
      </c>
      <c r="C180" s="226">
        <v>402058.15</v>
      </c>
      <c r="D180" s="212"/>
    </row>
    <row r="181" spans="1:4" ht="39" customHeight="1">
      <c r="A181" s="228" t="s">
        <v>2249</v>
      </c>
      <c r="B181" s="228" t="s">
        <v>2250</v>
      </c>
      <c r="C181" s="226">
        <v>17724</v>
      </c>
      <c r="D181" s="212"/>
    </row>
    <row r="182" spans="1:4" ht="39" customHeight="1">
      <c r="A182" s="228" t="s">
        <v>2251</v>
      </c>
      <c r="B182" s="228" t="s">
        <v>2252</v>
      </c>
      <c r="C182" s="226">
        <v>5606.07</v>
      </c>
      <c r="D182" s="212"/>
    </row>
    <row r="183" spans="1:4" ht="39" customHeight="1">
      <c r="A183" s="228" t="s">
        <v>2253</v>
      </c>
      <c r="B183" s="228" t="s">
        <v>2254</v>
      </c>
      <c r="C183" s="226">
        <v>1190.47</v>
      </c>
      <c r="D183" s="212"/>
    </row>
    <row r="184" spans="1:4" ht="39" customHeight="1">
      <c r="A184" s="228" t="s">
        <v>2255</v>
      </c>
      <c r="B184" s="228" t="s">
        <v>2256</v>
      </c>
      <c r="C184" s="226">
        <v>1658413.61</v>
      </c>
      <c r="D184" s="212"/>
    </row>
    <row r="185" spans="1:4" ht="39" customHeight="1">
      <c r="A185" s="228" t="s">
        <v>2257</v>
      </c>
      <c r="B185" s="228" t="s">
        <v>2258</v>
      </c>
      <c r="C185" s="226">
        <v>559956.88</v>
      </c>
      <c r="D185" s="212"/>
    </row>
    <row r="186" spans="1:4" ht="39" customHeight="1">
      <c r="A186" s="228" t="s">
        <v>2259</v>
      </c>
      <c r="B186" s="228" t="s">
        <v>2260</v>
      </c>
      <c r="C186" s="226">
        <v>750</v>
      </c>
      <c r="D186" s="212"/>
    </row>
    <row r="187" spans="1:4" ht="39" customHeight="1">
      <c r="A187" s="228" t="s">
        <v>2261</v>
      </c>
      <c r="B187" s="228" t="s">
        <v>2262</v>
      </c>
      <c r="C187" s="226">
        <v>2891965.66</v>
      </c>
      <c r="D187" s="212"/>
    </row>
    <row r="188" spans="1:4" ht="39" customHeight="1">
      <c r="A188" s="228" t="s">
        <v>2263</v>
      </c>
      <c r="B188" s="228" t="s">
        <v>2264</v>
      </c>
      <c r="C188" s="226">
        <v>60163.64</v>
      </c>
      <c r="D188" s="212"/>
    </row>
    <row r="189" spans="1:4" ht="39" customHeight="1">
      <c r="A189" s="228" t="s">
        <v>2265</v>
      </c>
      <c r="B189" s="228" t="s">
        <v>2266</v>
      </c>
      <c r="C189" s="226">
        <v>1188.24</v>
      </c>
      <c r="D189" s="212"/>
    </row>
    <row r="190" spans="1:4" ht="39" customHeight="1">
      <c r="A190" s="228" t="s">
        <v>2267</v>
      </c>
      <c r="B190" s="228" t="s">
        <v>2268</v>
      </c>
      <c r="C190" s="226">
        <v>79412.91</v>
      </c>
      <c r="D190" s="212"/>
    </row>
    <row r="191" spans="1:4" ht="39" customHeight="1">
      <c r="A191" s="228" t="s">
        <v>2269</v>
      </c>
      <c r="B191" s="228" t="s">
        <v>2270</v>
      </c>
      <c r="C191" s="226">
        <v>708.96</v>
      </c>
      <c r="D191" s="212"/>
    </row>
    <row r="192" spans="1:4" ht="39" customHeight="1">
      <c r="A192" s="228" t="s">
        <v>2271</v>
      </c>
      <c r="B192" s="228" t="s">
        <v>2272</v>
      </c>
      <c r="C192" s="226">
        <v>5653.45</v>
      </c>
      <c r="D192" s="212"/>
    </row>
    <row r="193" spans="1:4" ht="39" customHeight="1">
      <c r="A193" s="228" t="s">
        <v>2273</v>
      </c>
      <c r="B193" s="228" t="s">
        <v>2274</v>
      </c>
      <c r="C193" s="226">
        <v>169418.4</v>
      </c>
      <c r="D193" s="212"/>
    </row>
    <row r="194" spans="1:4" ht="39" customHeight="1">
      <c r="A194" s="228" t="s">
        <v>2275</v>
      </c>
      <c r="B194" s="228" t="s">
        <v>2276</v>
      </c>
      <c r="C194" s="226">
        <v>179416.3</v>
      </c>
      <c r="D194" s="212"/>
    </row>
    <row r="195" spans="1:4" ht="39" customHeight="1">
      <c r="A195" s="228" t="s">
        <v>2277</v>
      </c>
      <c r="B195" s="228" t="s">
        <v>2278</v>
      </c>
      <c r="C195" s="226">
        <v>1449.09</v>
      </c>
      <c r="D195" s="212"/>
    </row>
    <row r="196" spans="1:4" ht="39" customHeight="1">
      <c r="A196" s="228" t="s">
        <v>2279</v>
      </c>
      <c r="B196" s="228" t="s">
        <v>2280</v>
      </c>
      <c r="C196" s="226">
        <v>978646.77</v>
      </c>
      <c r="D196" s="212"/>
    </row>
    <row r="197" spans="1:4" ht="39" customHeight="1">
      <c r="A197" s="228" t="s">
        <v>2281</v>
      </c>
      <c r="B197" s="228" t="s">
        <v>2282</v>
      </c>
      <c r="C197" s="226">
        <v>24285.68</v>
      </c>
      <c r="D197" s="212"/>
    </row>
    <row r="198" spans="1:4" ht="39" customHeight="1">
      <c r="A198" s="228" t="s">
        <v>2283</v>
      </c>
      <c r="B198" s="228" t="s">
        <v>2284</v>
      </c>
      <c r="C198" s="226">
        <v>273.12</v>
      </c>
      <c r="D198" s="212"/>
    </row>
    <row r="199" spans="1:4" ht="39" customHeight="1">
      <c r="A199" s="228" t="s">
        <v>2285</v>
      </c>
      <c r="B199" s="228" t="s">
        <v>2286</v>
      </c>
      <c r="C199" s="226">
        <v>2678229.73</v>
      </c>
      <c r="D199" s="212"/>
    </row>
    <row r="200" spans="1:4" ht="39" customHeight="1">
      <c r="A200" s="228" t="s">
        <v>2287</v>
      </c>
      <c r="B200" s="228" t="s">
        <v>2288</v>
      </c>
      <c r="C200" s="226">
        <v>39632.25</v>
      </c>
      <c r="D200" s="212"/>
    </row>
    <row r="201" spans="1:4" ht="39" customHeight="1">
      <c r="A201" s="228" t="s">
        <v>2289</v>
      </c>
      <c r="B201" s="228" t="s">
        <v>2290</v>
      </c>
      <c r="C201" s="226">
        <v>27364.64</v>
      </c>
      <c r="D201" s="212"/>
    </row>
    <row r="202" spans="1:4" ht="39" customHeight="1">
      <c r="A202" s="228" t="s">
        <v>2291</v>
      </c>
      <c r="B202" s="228" t="s">
        <v>2292</v>
      </c>
      <c r="C202" s="226">
        <v>7579338.91</v>
      </c>
      <c r="D202" s="212"/>
    </row>
    <row r="203" spans="1:4" ht="39" customHeight="1">
      <c r="A203" s="228" t="s">
        <v>2293</v>
      </c>
      <c r="B203" s="228" t="s">
        <v>2294</v>
      </c>
      <c r="C203" s="226">
        <v>2405470.43</v>
      </c>
      <c r="D203" s="212"/>
    </row>
    <row r="204" spans="1:4" ht="39" customHeight="1">
      <c r="A204" s="228" t="s">
        <v>2295</v>
      </c>
      <c r="B204" s="228" t="s">
        <v>2296</v>
      </c>
      <c r="C204" s="226">
        <v>35911</v>
      </c>
      <c r="D204" s="212"/>
    </row>
    <row r="205" spans="1:4" ht="39" customHeight="1">
      <c r="A205" s="228" t="s">
        <v>2297</v>
      </c>
      <c r="B205" s="228" t="s">
        <v>2298</v>
      </c>
      <c r="C205" s="226">
        <v>395209.19</v>
      </c>
      <c r="D205" s="212"/>
    </row>
    <row r="206" spans="1:4" ht="39" customHeight="1">
      <c r="A206" s="228" t="s">
        <v>2299</v>
      </c>
      <c r="B206" s="228" t="s">
        <v>2300</v>
      </c>
      <c r="C206" s="226">
        <v>200832.06</v>
      </c>
      <c r="D206" s="212"/>
    </row>
    <row r="207" spans="1:4" ht="39" customHeight="1">
      <c r="A207" s="228" t="s">
        <v>2301</v>
      </c>
      <c r="B207" s="228" t="s">
        <v>2302</v>
      </c>
      <c r="C207" s="226">
        <v>459530.3</v>
      </c>
      <c r="D207" s="212"/>
    </row>
    <row r="208" spans="1:4" ht="39" customHeight="1">
      <c r="A208" s="228" t="s">
        <v>2303</v>
      </c>
      <c r="B208" s="228" t="s">
        <v>2304</v>
      </c>
      <c r="C208" s="226">
        <v>5619</v>
      </c>
      <c r="D208" s="212"/>
    </row>
    <row r="209" spans="1:4" ht="39" customHeight="1">
      <c r="A209" s="228" t="s">
        <v>2305</v>
      </c>
      <c r="B209" s="228" t="s">
        <v>2306</v>
      </c>
      <c r="C209" s="226">
        <v>10236.33</v>
      </c>
      <c r="D209" s="212"/>
    </row>
    <row r="210" spans="1:4" ht="39" customHeight="1">
      <c r="A210" s="228" t="s">
        <v>2307</v>
      </c>
      <c r="B210" s="228" t="s">
        <v>2308</v>
      </c>
      <c r="C210" s="226">
        <v>868010.4</v>
      </c>
      <c r="D210" s="212"/>
    </row>
    <row r="211" spans="1:4" ht="39" customHeight="1">
      <c r="A211" s="228" t="s">
        <v>2309</v>
      </c>
      <c r="B211" s="228" t="s">
        <v>2310</v>
      </c>
      <c r="C211" s="226">
        <v>1186577.11</v>
      </c>
      <c r="D211" s="212"/>
    </row>
    <row r="212" spans="1:4" ht="39" customHeight="1">
      <c r="A212" s="228" t="s">
        <v>2311</v>
      </c>
      <c r="B212" s="228" t="s">
        <v>2312</v>
      </c>
      <c r="C212" s="226">
        <v>126894.03</v>
      </c>
      <c r="D212" s="212"/>
    </row>
    <row r="213" spans="1:4" ht="39" customHeight="1">
      <c r="A213" s="228" t="s">
        <v>2313</v>
      </c>
      <c r="B213" s="228" t="s">
        <v>2314</v>
      </c>
      <c r="C213" s="226">
        <v>60478.66</v>
      </c>
      <c r="D213" s="212"/>
    </row>
    <row r="214" spans="1:4" ht="39" customHeight="1">
      <c r="A214" s="228" t="s">
        <v>2315</v>
      </c>
      <c r="B214" s="228" t="s">
        <v>2316</v>
      </c>
      <c r="C214" s="226">
        <v>54250776.18</v>
      </c>
      <c r="D214" s="212"/>
    </row>
    <row r="215" spans="1:4" ht="39" customHeight="1">
      <c r="A215" s="228" t="s">
        <v>2317</v>
      </c>
      <c r="B215" s="228" t="s">
        <v>2318</v>
      </c>
      <c r="C215" s="226">
        <v>1380218.62</v>
      </c>
      <c r="D215" s="212"/>
    </row>
    <row r="216" spans="1:4" ht="39" customHeight="1">
      <c r="A216" s="228" t="s">
        <v>2319</v>
      </c>
      <c r="B216" s="228" t="s">
        <v>2320</v>
      </c>
      <c r="C216" s="226">
        <v>37480110</v>
      </c>
      <c r="D216" s="212"/>
    </row>
    <row r="217" spans="1:4" s="8" customFormat="1" ht="39" customHeight="1">
      <c r="A217" s="241"/>
      <c r="B217" s="241" t="s">
        <v>352</v>
      </c>
      <c r="C217" s="223">
        <f>SUM(C8:C216)</f>
        <v>1696334016.44</v>
      </c>
      <c r="D217" s="234"/>
    </row>
    <row r="218" spans="1:4" s="8" customFormat="1" ht="39" customHeight="1">
      <c r="A218" s="59"/>
      <c r="B218" s="59"/>
      <c r="C218" s="11"/>
      <c r="D218" s="11"/>
    </row>
    <row r="219" spans="1:4" s="8" customFormat="1" ht="39" customHeight="1">
      <c r="A219" s="59"/>
      <c r="B219" s="59"/>
      <c r="C219" s="11"/>
      <c r="D219" s="11"/>
    </row>
    <row r="220" spans="1:4" ht="39" customHeight="1">
      <c r="A220" s="60"/>
      <c r="B220" s="60"/>
      <c r="C220" s="36"/>
      <c r="D220" s="36"/>
    </row>
    <row r="221" spans="1:4" ht="39" customHeight="1">
      <c r="A221" s="297" t="s">
        <v>351</v>
      </c>
      <c r="B221" s="297"/>
      <c r="C221" s="322"/>
      <c r="D221" s="189" t="s">
        <v>350</v>
      </c>
    </row>
    <row r="222" spans="1:4" ht="39" customHeight="1">
      <c r="A222" s="302"/>
      <c r="B222" s="302"/>
      <c r="C222" s="303"/>
      <c r="D222" s="321"/>
    </row>
    <row r="223" spans="1:4" ht="39" customHeight="1">
      <c r="A223" s="218" t="s">
        <v>45</v>
      </c>
      <c r="B223" s="217" t="s">
        <v>46</v>
      </c>
      <c r="C223" s="215" t="s">
        <v>241</v>
      </c>
      <c r="D223" s="215" t="s">
        <v>259</v>
      </c>
    </row>
    <row r="224" spans="1:4" ht="39" customHeight="1">
      <c r="A224" s="228" t="s">
        <v>2322</v>
      </c>
      <c r="B224" s="228" t="s">
        <v>2323</v>
      </c>
      <c r="C224" s="226">
        <v>1584448312.28</v>
      </c>
      <c r="D224" s="212"/>
    </row>
    <row r="225" spans="1:4" ht="39" customHeight="1">
      <c r="A225" s="228" t="s">
        <v>2324</v>
      </c>
      <c r="B225" s="228" t="s">
        <v>2325</v>
      </c>
      <c r="C225" s="226">
        <v>137063938.33</v>
      </c>
      <c r="D225" s="212"/>
    </row>
    <row r="226" spans="1:4" ht="39" customHeight="1">
      <c r="A226" s="228" t="s">
        <v>2326</v>
      </c>
      <c r="B226" s="228" t="s">
        <v>2327</v>
      </c>
      <c r="C226" s="226">
        <v>52424410.04</v>
      </c>
      <c r="D226" s="212"/>
    </row>
    <row r="227" spans="1:4" ht="39" customHeight="1">
      <c r="A227" s="228" t="s">
        <v>2328</v>
      </c>
      <c r="B227" s="228" t="s">
        <v>2329</v>
      </c>
      <c r="C227" s="226">
        <v>413774.67</v>
      </c>
      <c r="D227" s="212"/>
    </row>
    <row r="228" spans="1:4" ht="39" customHeight="1">
      <c r="A228" s="228" t="s">
        <v>2330</v>
      </c>
      <c r="B228" s="228" t="s">
        <v>2331</v>
      </c>
      <c r="C228" s="226">
        <v>669513.58</v>
      </c>
      <c r="D228" s="212"/>
    </row>
    <row r="229" spans="1:4" ht="39" customHeight="1">
      <c r="A229" s="228" t="s">
        <v>2332</v>
      </c>
      <c r="B229" s="228" t="s">
        <v>2333</v>
      </c>
      <c r="C229" s="226">
        <v>2106014.01</v>
      </c>
      <c r="D229" s="212"/>
    </row>
    <row r="230" spans="1:4" ht="39" customHeight="1">
      <c r="A230" s="228" t="s">
        <v>2334</v>
      </c>
      <c r="B230" s="228" t="s">
        <v>2335</v>
      </c>
      <c r="C230" s="226">
        <v>33758690.84</v>
      </c>
      <c r="D230" s="212"/>
    </row>
    <row r="231" spans="1:4" ht="39" customHeight="1">
      <c r="A231" s="228" t="s">
        <v>2336</v>
      </c>
      <c r="B231" s="228" t="s">
        <v>2337</v>
      </c>
      <c r="C231" s="226">
        <v>18843412.1</v>
      </c>
      <c r="D231" s="212"/>
    </row>
    <row r="232" spans="1:4" ht="39" customHeight="1">
      <c r="A232" s="228" t="s">
        <v>2338</v>
      </c>
      <c r="B232" s="228" t="s">
        <v>2339</v>
      </c>
      <c r="C232" s="226">
        <v>217608918</v>
      </c>
      <c r="D232" s="212"/>
    </row>
    <row r="233" spans="1:4" ht="39" customHeight="1">
      <c r="A233" s="228" t="s">
        <v>2340</v>
      </c>
      <c r="B233" s="228" t="s">
        <v>2341</v>
      </c>
      <c r="C233" s="226">
        <v>226833963</v>
      </c>
      <c r="D233" s="212"/>
    </row>
    <row r="234" spans="1:4" ht="39" customHeight="1">
      <c r="A234" s="228" t="s">
        <v>2342</v>
      </c>
      <c r="B234" s="228" t="s">
        <v>2343</v>
      </c>
      <c r="C234" s="226">
        <v>17155305.6</v>
      </c>
      <c r="D234" s="212"/>
    </row>
    <row r="235" spans="1:4" ht="39" customHeight="1">
      <c r="A235" s="228" t="s">
        <v>2344</v>
      </c>
      <c r="B235" s="228" t="s">
        <v>2345</v>
      </c>
      <c r="C235" s="226">
        <v>846130912</v>
      </c>
      <c r="D235" s="212"/>
    </row>
    <row r="236" spans="1:4" ht="39" customHeight="1">
      <c r="A236" s="228" t="s">
        <v>2346</v>
      </c>
      <c r="B236" s="228" t="s">
        <v>2347</v>
      </c>
      <c r="C236" s="226">
        <v>8022247.38</v>
      </c>
      <c r="D236" s="212"/>
    </row>
    <row r="237" spans="1:4" ht="39" customHeight="1">
      <c r="A237" s="228" t="s">
        <v>2348</v>
      </c>
      <c r="B237" s="228" t="s">
        <v>2349</v>
      </c>
      <c r="C237" s="226">
        <v>233650735.91</v>
      </c>
      <c r="D237" s="212"/>
    </row>
    <row r="238" spans="1:4" ht="39" customHeight="1">
      <c r="A238" s="228" t="s">
        <v>2350</v>
      </c>
      <c r="B238" s="228" t="s">
        <v>2351</v>
      </c>
      <c r="C238" s="226">
        <v>10387594.71</v>
      </c>
      <c r="D238" s="212"/>
    </row>
    <row r="239" spans="1:4" ht="39" customHeight="1">
      <c r="A239" s="228" t="s">
        <v>2352</v>
      </c>
      <c r="B239" s="228" t="s">
        <v>2353</v>
      </c>
      <c r="C239" s="226">
        <v>529741862.71</v>
      </c>
      <c r="D239" s="212"/>
    </row>
    <row r="240" spans="1:4" ht="39" customHeight="1">
      <c r="A240" s="228" t="s">
        <v>2354</v>
      </c>
      <c r="B240" s="228" t="s">
        <v>2355</v>
      </c>
      <c r="C240" s="226">
        <v>9509517.89</v>
      </c>
      <c r="D240" s="212"/>
    </row>
    <row r="241" spans="1:4" ht="39" customHeight="1">
      <c r="A241" s="241"/>
      <c r="B241" s="241" t="s">
        <v>349</v>
      </c>
      <c r="C241" s="223">
        <f>SUM(C224:C240)</f>
        <v>3928769123.049999</v>
      </c>
      <c r="D241" s="234"/>
    </row>
    <row r="242" spans="1:4" ht="39" customHeight="1">
      <c r="A242" s="60"/>
      <c r="B242" s="60"/>
      <c r="C242" s="36"/>
      <c r="D242" s="36"/>
    </row>
    <row r="243" spans="1:4" ht="39" customHeight="1">
      <c r="A243" s="60"/>
      <c r="B243" s="60"/>
      <c r="C243" s="36"/>
      <c r="D243" s="36"/>
    </row>
    <row r="244" spans="1:4" ht="39" customHeight="1">
      <c r="A244" s="60"/>
      <c r="B244" s="60"/>
      <c r="C244" s="36"/>
      <c r="D244" s="36"/>
    </row>
    <row r="245" spans="1:4" ht="39" customHeight="1">
      <c r="A245" s="60"/>
      <c r="B245" s="60"/>
      <c r="C245" s="36"/>
      <c r="D245" s="36"/>
    </row>
    <row r="246" spans="1:4" ht="39" customHeight="1">
      <c r="A246" s="60"/>
      <c r="B246" s="60"/>
      <c r="C246" s="36"/>
      <c r="D246" s="36"/>
    </row>
    <row r="247" spans="1:4" ht="39" customHeight="1">
      <c r="A247" s="60"/>
      <c r="B247" s="60"/>
      <c r="C247" s="36"/>
      <c r="D247" s="36"/>
    </row>
    <row r="248" spans="1:4" ht="39" customHeight="1">
      <c r="A248" s="60"/>
      <c r="B248" s="60"/>
      <c r="C248" s="36"/>
      <c r="D248" s="36"/>
    </row>
    <row r="249" spans="1:4" ht="39" customHeight="1">
      <c r="A249" s="60"/>
      <c r="B249" s="60"/>
      <c r="C249" s="36"/>
      <c r="D249" s="36"/>
    </row>
    <row r="250" spans="1:4" ht="39" customHeight="1">
      <c r="A250" s="60"/>
      <c r="B250" s="60"/>
      <c r="C250" s="36"/>
      <c r="D250" s="36"/>
    </row>
    <row r="251" spans="1:4" ht="39" customHeight="1">
      <c r="A251" s="60"/>
      <c r="B251" s="60"/>
      <c r="C251" s="36"/>
      <c r="D251" s="36"/>
    </row>
    <row r="252" spans="1:4" ht="39" customHeight="1">
      <c r="A252" s="60"/>
      <c r="B252" s="60"/>
      <c r="C252" s="36"/>
      <c r="D252" s="36"/>
    </row>
    <row r="253" spans="1:4" ht="39" customHeight="1">
      <c r="A253" s="60"/>
      <c r="B253" s="60"/>
      <c r="C253" s="36"/>
      <c r="D253" s="36"/>
    </row>
    <row r="254" spans="1:4" ht="39" customHeight="1">
      <c r="A254" s="60"/>
      <c r="B254" s="60"/>
      <c r="C254" s="36"/>
      <c r="D254" s="36"/>
    </row>
    <row r="255" spans="1:4" ht="39" customHeight="1">
      <c r="A255" s="60"/>
      <c r="B255" s="60"/>
      <c r="C255" s="36"/>
      <c r="D255" s="36"/>
    </row>
    <row r="256" spans="1:4" ht="39" customHeight="1">
      <c r="A256" s="60"/>
      <c r="B256" s="60"/>
      <c r="C256" s="36"/>
      <c r="D256" s="36"/>
    </row>
    <row r="257" spans="1:4" ht="39" customHeight="1">
      <c r="A257" s="60"/>
      <c r="B257" s="60"/>
      <c r="C257" s="36"/>
      <c r="D257" s="36"/>
    </row>
    <row r="258" spans="1:4" ht="39" customHeight="1">
      <c r="A258" s="60"/>
      <c r="B258" s="60"/>
      <c r="C258" s="36"/>
      <c r="D258" s="36"/>
    </row>
  </sheetData>
  <dataValidations count="4">
    <dataValidation allowBlank="1" showInputMessage="1" showErrorMessage="1" prompt="Saldo final de la Información Financiera Trimestral que se presenta (trimestral: 1er, 2do, 3ro. o 4to.)." sqref="C7 C223"/>
    <dataValidation allowBlank="1" showInputMessage="1" showErrorMessage="1" prompt="Corresponde al número de la cuenta de acuerdo al Plan de Cuentas emitido por el CONAC (DOF 23/12/2015)." sqref="A7 A223"/>
    <dataValidation allowBlank="1" showInputMessage="1" showErrorMessage="1" prompt="Corresponde al nombre o descripción de la cuenta de acuerdo al Plan de Cuentas emitido por el CONAC." sqref="B7 B223"/>
    <dataValidation allowBlank="1" showInputMessage="1" showErrorMessage="1" prompt="Características cualitativas significativas que les impacten financieramente." sqref="D7 D223"/>
  </dataValidations>
  <printOptions/>
  <pageMargins left="0.7086614173228347" right="0.7086614173228347" top="0.984251968503937" bottom="0.984251968503937" header="0.31496062992125984" footer="0.31496062992125984"/>
  <pageSetup fitToHeight="0" fitToWidth="1" horizontalDpi="600" verticalDpi="600" orientation="portrait" scale="8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SheetLayoutView="11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5">
      <c r="A1" s="59"/>
      <c r="B1" s="59"/>
      <c r="C1" s="11"/>
      <c r="D1" s="11"/>
    </row>
    <row r="2" spans="1:4" ht="15" customHeight="1">
      <c r="A2" s="458" t="s">
        <v>142</v>
      </c>
      <c r="B2" s="459"/>
      <c r="C2" s="11"/>
      <c r="D2" s="11"/>
    </row>
    <row r="3" spans="1:4" ht="12" thickBot="1">
      <c r="A3" s="15"/>
      <c r="B3" s="15"/>
      <c r="C3" s="11"/>
      <c r="D3" s="11"/>
    </row>
    <row r="4" spans="1:4" ht="14.1" customHeight="1">
      <c r="A4" s="137" t="s">
        <v>233</v>
      </c>
      <c r="B4" s="117"/>
      <c r="C4" s="118"/>
      <c r="D4" s="119"/>
    </row>
    <row r="5" spans="1:4" ht="14.1" customHeight="1">
      <c r="A5" s="139" t="s">
        <v>143</v>
      </c>
      <c r="B5" s="92"/>
      <c r="C5" s="92"/>
      <c r="D5" s="93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120"/>
      <c r="D7" s="121"/>
    </row>
    <row r="8" spans="1:2" ht="15">
      <c r="A8" s="88"/>
      <c r="B8" s="88"/>
    </row>
    <row r="9" spans="1:4" ht="15">
      <c r="A9" s="60"/>
      <c r="B9" s="60"/>
      <c r="C9" s="36"/>
      <c r="D9" s="36"/>
    </row>
    <row r="10" spans="1:4" ht="15">
      <c r="A10" s="60"/>
      <c r="B10" s="60"/>
      <c r="C10" s="36"/>
      <c r="D10" s="36"/>
    </row>
    <row r="11" spans="1:4" ht="15">
      <c r="A11" s="60"/>
      <c r="B11" s="60"/>
      <c r="C11" s="36"/>
      <c r="D11" s="36"/>
    </row>
    <row r="12" spans="1:4" ht="15">
      <c r="A12" s="60"/>
      <c r="B12" s="60"/>
      <c r="C12" s="36"/>
      <c r="D12" s="36"/>
    </row>
    <row r="13" spans="1:4" ht="15">
      <c r="A13" s="60"/>
      <c r="B13" s="60"/>
      <c r="C13" s="36"/>
      <c r="D13" s="36"/>
    </row>
    <row r="14" spans="1:4" ht="15">
      <c r="A14" s="60"/>
      <c r="B14" s="60"/>
      <c r="C14" s="36"/>
      <c r="D14" s="36"/>
    </row>
    <row r="15" spans="1:4" ht="15">
      <c r="A15" s="60"/>
      <c r="B15" s="60"/>
      <c r="C15" s="36"/>
      <c r="D15" s="36"/>
    </row>
    <row r="16" spans="1:4" ht="15">
      <c r="A16" s="60"/>
      <c r="B16" s="60"/>
      <c r="C16" s="36"/>
      <c r="D16" s="36"/>
    </row>
    <row r="17" spans="1:4" ht="15">
      <c r="A17" s="60"/>
      <c r="B17" s="60"/>
      <c r="C17" s="36"/>
      <c r="D17" s="36"/>
    </row>
    <row r="18" spans="1:4" ht="15">
      <c r="A18" s="60"/>
      <c r="B18" s="60"/>
      <c r="C18" s="36"/>
      <c r="D18" s="36"/>
    </row>
    <row r="19" spans="1:4" ht="15">
      <c r="A19" s="60"/>
      <c r="B19" s="60"/>
      <c r="C19" s="36"/>
      <c r="D19" s="36"/>
    </row>
    <row r="20" spans="1:4" ht="15">
      <c r="A20" s="60"/>
      <c r="B20" s="60"/>
      <c r="C20" s="36"/>
      <c r="D20" s="36"/>
    </row>
    <row r="21" spans="1:4" ht="15">
      <c r="A21" s="60"/>
      <c r="B21" s="60"/>
      <c r="C21" s="36"/>
      <c r="D21" s="36"/>
    </row>
    <row r="22" spans="1:4" ht="15">
      <c r="A22" s="60"/>
      <c r="B22" s="60"/>
      <c r="C22" s="36"/>
      <c r="D22" s="36"/>
    </row>
    <row r="23" spans="1:4" ht="15">
      <c r="A23" s="60"/>
      <c r="B23" s="60"/>
      <c r="C23" s="36"/>
      <c r="D23" s="36"/>
    </row>
    <row r="24" spans="1:4" ht="15">
      <c r="A24" s="60"/>
      <c r="B24" s="60"/>
      <c r="C24" s="36"/>
      <c r="D24" s="36"/>
    </row>
    <row r="25" spans="1:4" ht="15">
      <c r="A25" s="60"/>
      <c r="B25" s="60"/>
      <c r="C25" s="36"/>
      <c r="D25" s="36"/>
    </row>
    <row r="26" spans="1:4" ht="15">
      <c r="A26" s="60"/>
      <c r="B26" s="60"/>
      <c r="C26" s="36"/>
      <c r="D26" s="36"/>
    </row>
    <row r="27" spans="1:4" ht="15">
      <c r="A27" s="60"/>
      <c r="B27" s="60"/>
      <c r="C27" s="36"/>
      <c r="D27" s="36"/>
    </row>
    <row r="28" spans="1:4" ht="15">
      <c r="A28" s="60"/>
      <c r="B28" s="60"/>
      <c r="C28" s="36"/>
      <c r="D28" s="36"/>
    </row>
    <row r="29" spans="1:4" ht="15">
      <c r="A29" s="60"/>
      <c r="B29" s="60"/>
      <c r="C29" s="36"/>
      <c r="D29" s="36"/>
    </row>
    <row r="30" spans="1:4" ht="15">
      <c r="A30" s="60"/>
      <c r="B30" s="60"/>
      <c r="C30" s="36"/>
      <c r="D30" s="36"/>
    </row>
    <row r="31" spans="1:4" ht="15">
      <c r="A31" s="60"/>
      <c r="B31" s="60"/>
      <c r="C31" s="36"/>
      <c r="D31" s="36"/>
    </row>
    <row r="32" spans="1:4" ht="15">
      <c r="A32" s="60"/>
      <c r="B32" s="60"/>
      <c r="C32" s="36"/>
      <c r="D32" s="36"/>
    </row>
    <row r="33" spans="1:4" ht="15">
      <c r="A33" s="60"/>
      <c r="B33" s="60"/>
      <c r="C33" s="36"/>
      <c r="D33" s="36"/>
    </row>
    <row r="34" spans="1:4" ht="15">
      <c r="A34" s="60"/>
      <c r="B34" s="60"/>
      <c r="C34" s="36"/>
      <c r="D34" s="36"/>
    </row>
    <row r="35" spans="1:4" ht="15">
      <c r="A35" s="60"/>
      <c r="B35" s="60"/>
      <c r="C35" s="36"/>
      <c r="D35" s="36"/>
    </row>
    <row r="36" spans="1:4" ht="15">
      <c r="A36" s="60"/>
      <c r="B36" s="60"/>
      <c r="C36" s="36"/>
      <c r="D36" s="36"/>
    </row>
    <row r="37" spans="1:4" ht="15">
      <c r="A37" s="60"/>
      <c r="B37" s="60"/>
      <c r="C37" s="36"/>
      <c r="D37" s="36"/>
    </row>
    <row r="38" spans="1:4" ht="15">
      <c r="A38" s="60"/>
      <c r="B38" s="60"/>
      <c r="C38" s="36"/>
      <c r="D38" s="36"/>
    </row>
    <row r="39" spans="1:4" ht="15">
      <c r="A39" s="60"/>
      <c r="B39" s="60"/>
      <c r="C39" s="36"/>
      <c r="D39" s="36"/>
    </row>
    <row r="40" spans="1:4" ht="15">
      <c r="A40" s="60"/>
      <c r="B40" s="60"/>
      <c r="C40" s="36"/>
      <c r="D40" s="36"/>
    </row>
    <row r="41" spans="1:4" ht="15">
      <c r="A41" s="60"/>
      <c r="B41" s="60"/>
      <c r="C41" s="36"/>
      <c r="D41" s="36"/>
    </row>
    <row r="42" spans="1:4" ht="15">
      <c r="A42" s="60"/>
      <c r="B42" s="60"/>
      <c r="C42" s="36"/>
      <c r="D42" s="36"/>
    </row>
    <row r="43" spans="1:4" ht="15">
      <c r="A43" s="60"/>
      <c r="B43" s="60"/>
      <c r="C43" s="36"/>
      <c r="D43" s="36"/>
    </row>
    <row r="44" spans="1:4" ht="15">
      <c r="A44" s="60"/>
      <c r="B44" s="60"/>
      <c r="C44" s="36"/>
      <c r="D44" s="36"/>
    </row>
    <row r="45" spans="1:4" ht="15">
      <c r="A45" s="60"/>
      <c r="B45" s="60"/>
      <c r="C45" s="36"/>
      <c r="D45" s="36"/>
    </row>
    <row r="46" spans="1:4" ht="15">
      <c r="A46" s="60"/>
      <c r="B46" s="60"/>
      <c r="C46" s="36"/>
      <c r="D46" s="36"/>
    </row>
    <row r="47" spans="1:4" ht="15">
      <c r="A47" s="60"/>
      <c r="B47" s="60"/>
      <c r="C47" s="36"/>
      <c r="D47" s="36"/>
    </row>
    <row r="48" spans="1:4" ht="15">
      <c r="A48" s="60"/>
      <c r="B48" s="60"/>
      <c r="C48" s="36"/>
      <c r="D48" s="36"/>
    </row>
    <row r="49" spans="1:4" ht="15">
      <c r="A49" s="60"/>
      <c r="B49" s="60"/>
      <c r="C49" s="36"/>
      <c r="D49" s="36"/>
    </row>
    <row r="50" spans="1:4" ht="15">
      <c r="A50" s="60"/>
      <c r="B50" s="60"/>
      <c r="C50" s="36"/>
      <c r="D50" s="36"/>
    </row>
    <row r="51" spans="1:4" ht="15">
      <c r="A51" s="60"/>
      <c r="B51" s="60"/>
      <c r="C51" s="36"/>
      <c r="D51" s="36"/>
    </row>
    <row r="52" spans="1:4" ht="15">
      <c r="A52" s="60"/>
      <c r="B52" s="60"/>
      <c r="C52" s="36"/>
      <c r="D52" s="36"/>
    </row>
    <row r="53" spans="1:4" ht="15">
      <c r="A53" s="60"/>
      <c r="B53" s="60"/>
      <c r="C53" s="36"/>
      <c r="D53" s="36"/>
    </row>
    <row r="54" spans="1:4" ht="15">
      <c r="A54" s="60"/>
      <c r="B54" s="60"/>
      <c r="C54" s="36"/>
      <c r="D54" s="36"/>
    </row>
    <row r="55" spans="1:4" ht="15">
      <c r="A55" s="60"/>
      <c r="B55" s="60"/>
      <c r="C55" s="36"/>
      <c r="D55" s="36"/>
    </row>
    <row r="56" spans="1:4" ht="15">
      <c r="A56" s="60"/>
      <c r="B56" s="60"/>
      <c r="C56" s="36"/>
      <c r="D56" s="36"/>
    </row>
    <row r="57" spans="1:4" ht="15">
      <c r="A57" s="60"/>
      <c r="B57" s="60"/>
      <c r="C57" s="36"/>
      <c r="D57" s="36"/>
    </row>
    <row r="58" spans="1:4" ht="15">
      <c r="A58" s="60"/>
      <c r="B58" s="60"/>
      <c r="C58" s="36"/>
      <c r="D58" s="36"/>
    </row>
    <row r="59" spans="1:4" ht="15">
      <c r="A59" s="60"/>
      <c r="B59" s="60"/>
      <c r="C59" s="36"/>
      <c r="D59" s="36"/>
    </row>
    <row r="60" spans="1:4" ht="15">
      <c r="A60" s="60"/>
      <c r="B60" s="60"/>
      <c r="C60" s="36"/>
      <c r="D60" s="36"/>
    </row>
    <row r="61" spans="1:4" ht="15">
      <c r="A61" s="60"/>
      <c r="B61" s="60"/>
      <c r="C61" s="36"/>
      <c r="D61" s="36"/>
    </row>
    <row r="62" spans="1:4" ht="15">
      <c r="A62" s="60"/>
      <c r="B62" s="60"/>
      <c r="C62" s="36"/>
      <c r="D62" s="36"/>
    </row>
    <row r="63" spans="1:4" ht="15">
      <c r="A63" s="60"/>
      <c r="B63" s="60"/>
      <c r="C63" s="36"/>
      <c r="D63" s="36"/>
    </row>
    <row r="64" spans="1:4" ht="15">
      <c r="A64" s="60"/>
      <c r="B64" s="60"/>
      <c r="C64" s="36"/>
      <c r="D64" s="36"/>
    </row>
    <row r="65" spans="1:4" ht="15">
      <c r="A65" s="60"/>
      <c r="B65" s="60"/>
      <c r="C65" s="36"/>
      <c r="D65" s="36"/>
    </row>
    <row r="66" spans="1:4" ht="15">
      <c r="A66" s="60"/>
      <c r="B66" s="60"/>
      <c r="C66" s="36"/>
      <c r="D66" s="36"/>
    </row>
    <row r="67" spans="1:4" ht="15">
      <c r="A67" s="60"/>
      <c r="B67" s="60"/>
      <c r="C67" s="36"/>
      <c r="D67" s="36"/>
    </row>
    <row r="68" spans="1:4" ht="15">
      <c r="A68" s="60"/>
      <c r="B68" s="60"/>
      <c r="C68" s="36"/>
      <c r="D68" s="36"/>
    </row>
    <row r="69" spans="1:4" ht="15">
      <c r="A69" s="60"/>
      <c r="B69" s="60"/>
      <c r="C69" s="36"/>
      <c r="D69" s="36"/>
    </row>
    <row r="70" spans="1:4" ht="15">
      <c r="A70" s="60"/>
      <c r="B70" s="60"/>
      <c r="C70" s="36"/>
      <c r="D70" s="36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"/>
  <sheetViews>
    <sheetView zoomScaleSheetLayoutView="100" workbookViewId="0" topLeftCell="A1">
      <selection activeCell="B14" sqref="B14"/>
    </sheetView>
  </sheetViews>
  <sheetFormatPr defaultColWidth="11.421875" defaultRowHeight="15"/>
  <cols>
    <col min="1" max="1" width="22.57421875" style="89" customWidth="1"/>
    <col min="2" max="2" width="35.8515625" style="89" bestFit="1" customWidth="1"/>
    <col min="3" max="3" width="11.7109375" style="7" bestFit="1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5">
      <c r="A1" s="21" t="s">
        <v>43</v>
      </c>
      <c r="B1" s="21"/>
      <c r="C1" s="4"/>
      <c r="E1" s="5"/>
    </row>
    <row r="2" spans="1:3" ht="15">
      <c r="A2" s="21" t="s">
        <v>0</v>
      </c>
      <c r="B2" s="21"/>
      <c r="C2" s="4"/>
    </row>
    <row r="3" spans="1:5" ht="15">
      <c r="A3" s="12"/>
      <c r="B3" s="12"/>
      <c r="C3" s="22"/>
      <c r="D3" s="12"/>
      <c r="E3" s="12"/>
    </row>
    <row r="4" spans="1:5" ht="15">
      <c r="A4" s="12"/>
      <c r="B4" s="12"/>
      <c r="C4" s="22"/>
      <c r="D4" s="12"/>
      <c r="E4" s="12"/>
    </row>
    <row r="5" spans="1:5" ht="11.25" customHeight="1">
      <c r="A5" s="297" t="s">
        <v>357</v>
      </c>
      <c r="B5" s="297"/>
      <c r="C5" s="22"/>
      <c r="E5" s="189" t="s">
        <v>356</v>
      </c>
    </row>
    <row r="6" spans="1:5" ht="15">
      <c r="A6" s="302"/>
      <c r="B6" s="302"/>
      <c r="C6" s="303"/>
      <c r="D6" s="302"/>
      <c r="E6" s="321"/>
    </row>
    <row r="7" spans="1:5" ht="15" customHeight="1">
      <c r="A7" s="218" t="s">
        <v>45</v>
      </c>
      <c r="B7" s="217" t="s">
        <v>46</v>
      </c>
      <c r="C7" s="215" t="s">
        <v>241</v>
      </c>
      <c r="D7" s="328" t="s">
        <v>336</v>
      </c>
      <c r="E7" s="215" t="s">
        <v>259</v>
      </c>
    </row>
    <row r="8" spans="1:5" ht="15" customHeight="1">
      <c r="A8" s="327" t="s">
        <v>2362</v>
      </c>
      <c r="B8" s="327" t="s">
        <v>2363</v>
      </c>
      <c r="C8" s="326">
        <v>1141.57</v>
      </c>
      <c r="D8" s="325"/>
      <c r="E8" s="325"/>
    </row>
    <row r="9" spans="1:5" ht="15">
      <c r="A9" s="327" t="s">
        <v>2360</v>
      </c>
      <c r="B9" s="327" t="s">
        <v>2361</v>
      </c>
      <c r="C9" s="326">
        <v>5204.51</v>
      </c>
      <c r="D9" s="325"/>
      <c r="E9" s="325"/>
    </row>
    <row r="10" spans="1:5" ht="15">
      <c r="A10" s="327" t="s">
        <v>2356</v>
      </c>
      <c r="B10" s="327" t="s">
        <v>2357</v>
      </c>
      <c r="C10" s="326">
        <v>131434531.4</v>
      </c>
      <c r="D10" s="325"/>
      <c r="E10" s="325"/>
    </row>
    <row r="11" spans="1:5" ht="15">
      <c r="A11" s="327" t="s">
        <v>2358</v>
      </c>
      <c r="B11" s="327" t="s">
        <v>2359</v>
      </c>
      <c r="C11" s="326">
        <v>54663.64</v>
      </c>
      <c r="D11" s="325"/>
      <c r="E11" s="325"/>
    </row>
    <row r="12" spans="1:5" ht="15">
      <c r="A12" s="324"/>
      <c r="B12" s="241" t="s">
        <v>355</v>
      </c>
      <c r="C12" s="210">
        <f>SUM(C8:C11)</f>
        <v>131495541.12</v>
      </c>
      <c r="D12" s="323"/>
      <c r="E12" s="323"/>
    </row>
  </sheetData>
  <dataValidations count="5">
    <dataValidation allowBlank="1" showInputMessage="1" showErrorMessage="1" prompt="Saldo final de la Información Financiera Trimestral que se presenta (trimestral: 1er, 2do, 3ro. o 4to.)." sqref="C7:C8"/>
    <dataValidation allowBlank="1" showInputMessage="1" showErrorMessage="1" prompt="Corresponde al número de la cuenta de acuerdo al Plan de Cuentas emitido por el CONAC (DOF 23/12/2015)." sqref="A7:A8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:D8"/>
    <dataValidation allowBlank="1" showInputMessage="1" showErrorMessage="1" prompt="Características cualitativas significativas que les impacten financieramente." sqref="E7:E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SheetLayoutView="11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58" t="s">
        <v>142</v>
      </c>
      <c r="B2" s="459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154"/>
      <c r="C4" s="154"/>
      <c r="D4" s="154"/>
      <c r="E4" s="155"/>
    </row>
    <row r="5" spans="1:5" ht="14.1" customHeight="1">
      <c r="A5" s="139" t="s">
        <v>143</v>
      </c>
      <c r="B5" s="145"/>
      <c r="C5" s="145"/>
      <c r="D5" s="145"/>
      <c r="E5" s="146"/>
    </row>
    <row r="6" spans="1:5" ht="14.1" customHeight="1">
      <c r="A6" s="139" t="s">
        <v>172</v>
      </c>
      <c r="B6" s="140"/>
      <c r="C6" s="140"/>
      <c r="D6" s="140"/>
      <c r="E6" s="167"/>
    </row>
    <row r="7" spans="1:5" ht="27.95" customHeight="1">
      <c r="A7" s="465" t="s">
        <v>204</v>
      </c>
      <c r="B7" s="479"/>
      <c r="C7" s="479"/>
      <c r="D7" s="479"/>
      <c r="E7" s="480"/>
    </row>
    <row r="8" spans="1:5" ht="14.1" customHeight="1" thickBot="1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9"/>
  <sheetViews>
    <sheetView zoomScaleSheetLayoutView="100" workbookViewId="0" topLeftCell="A1">
      <selection activeCell="A1" sqref="A1:G1"/>
    </sheetView>
  </sheetViews>
  <sheetFormatPr defaultColWidth="11.421875" defaultRowHeight="15"/>
  <cols>
    <col min="1" max="1" width="22.57421875" style="60" customWidth="1"/>
    <col min="2" max="2" width="38.57421875" style="60" bestFit="1" customWidth="1"/>
    <col min="3" max="3" width="13.00390625" style="36" bestFit="1" customWidth="1"/>
    <col min="4" max="4" width="8.57421875" style="63" bestFit="1" customWidth="1"/>
    <col min="5" max="5" width="11.7109375" style="64" bestFit="1" customWidth="1"/>
    <col min="6" max="8" width="11.421875" style="60" customWidth="1"/>
    <col min="9" max="16384" width="11.421875" style="89" customWidth="1"/>
  </cols>
  <sheetData>
    <row r="1" spans="1:5" s="12" customFormat="1" ht="15">
      <c r="A1" s="21" t="s">
        <v>43</v>
      </c>
      <c r="B1" s="21"/>
      <c r="C1" s="22"/>
      <c r="D1" s="340"/>
      <c r="E1" s="5"/>
    </row>
    <row r="2" spans="1:5" s="12" customFormat="1" ht="15">
      <c r="A2" s="21" t="s">
        <v>0</v>
      </c>
      <c r="B2" s="21"/>
      <c r="C2" s="22"/>
      <c r="D2" s="340"/>
      <c r="E2" s="35"/>
    </row>
    <row r="3" spans="3:5" s="12" customFormat="1" ht="15">
      <c r="C3" s="22"/>
      <c r="D3" s="340"/>
      <c r="E3" s="35"/>
    </row>
    <row r="4" spans="3:5" s="12" customFormat="1" ht="15">
      <c r="C4" s="22"/>
      <c r="D4" s="340"/>
      <c r="E4" s="35"/>
    </row>
    <row r="5" spans="1:5" s="12" customFormat="1" ht="15">
      <c r="A5" s="207" t="s">
        <v>362</v>
      </c>
      <c r="B5" s="207"/>
      <c r="C5" s="22"/>
      <c r="D5" s="339"/>
      <c r="E5" s="338" t="s">
        <v>361</v>
      </c>
    </row>
    <row r="6" spans="1:8" ht="15">
      <c r="A6" s="239"/>
      <c r="B6" s="239"/>
      <c r="C6" s="237"/>
      <c r="D6" s="337"/>
      <c r="E6" s="3"/>
      <c r="F6" s="89"/>
      <c r="G6" s="89"/>
      <c r="H6" s="89"/>
    </row>
    <row r="7" spans="1:8" ht="15">
      <c r="A7" s="218" t="s">
        <v>45</v>
      </c>
      <c r="B7" s="217" t="s">
        <v>46</v>
      </c>
      <c r="C7" s="215" t="s">
        <v>241</v>
      </c>
      <c r="D7" s="336" t="s">
        <v>360</v>
      </c>
      <c r="E7" s="335" t="s">
        <v>359</v>
      </c>
      <c r="F7" s="89"/>
      <c r="G7" s="89"/>
      <c r="H7" s="89"/>
    </row>
    <row r="8" spans="1:5" ht="15">
      <c r="A8" s="228" t="s">
        <v>2364</v>
      </c>
      <c r="B8" s="228" t="s">
        <v>2365</v>
      </c>
      <c r="C8" s="242">
        <v>12865443.51</v>
      </c>
      <c r="D8" s="334">
        <f>C8/$C$158</f>
        <v>0.0027874798260597647</v>
      </c>
      <c r="E8" s="333"/>
    </row>
    <row r="9" spans="1:5" ht="56.25">
      <c r="A9" s="228" t="s">
        <v>2366</v>
      </c>
      <c r="B9" s="228" t="s">
        <v>1060</v>
      </c>
      <c r="C9" s="242">
        <v>758838879.24</v>
      </c>
      <c r="D9" s="334">
        <f aca="true" t="shared" si="0" ref="D9:D72">C9/$C$158</f>
        <v>0.16441314793906409</v>
      </c>
      <c r="E9" s="333" t="s">
        <v>2664</v>
      </c>
    </row>
    <row r="10" spans="1:5" ht="15">
      <c r="A10" s="228" t="s">
        <v>2367</v>
      </c>
      <c r="B10" s="228" t="s">
        <v>2368</v>
      </c>
      <c r="C10" s="242">
        <v>451688.83</v>
      </c>
      <c r="D10" s="334">
        <f t="shared" si="0"/>
        <v>9.786475688171117E-05</v>
      </c>
      <c r="E10" s="333"/>
    </row>
    <row r="11" spans="1:5" ht="15">
      <c r="A11" s="228" t="s">
        <v>2369</v>
      </c>
      <c r="B11" s="228" t="s">
        <v>2370</v>
      </c>
      <c r="C11" s="242">
        <v>21860036.89</v>
      </c>
      <c r="D11" s="334">
        <f t="shared" si="0"/>
        <v>0.004736285366333029</v>
      </c>
      <c r="E11" s="333"/>
    </row>
    <row r="12" spans="1:5" ht="15">
      <c r="A12" s="228" t="s">
        <v>2371</v>
      </c>
      <c r="B12" s="228" t="s">
        <v>2372</v>
      </c>
      <c r="C12" s="242">
        <v>140291527.96</v>
      </c>
      <c r="D12" s="334">
        <f t="shared" si="0"/>
        <v>0.030396138590297182</v>
      </c>
      <c r="E12" s="333"/>
    </row>
    <row r="13" spans="1:5" ht="15">
      <c r="A13" s="228" t="s">
        <v>2373</v>
      </c>
      <c r="B13" s="228" t="s">
        <v>2374</v>
      </c>
      <c r="C13" s="242">
        <v>4560765.96</v>
      </c>
      <c r="D13" s="334">
        <f t="shared" si="0"/>
        <v>0.0009881542828273702</v>
      </c>
      <c r="E13" s="333"/>
    </row>
    <row r="14" spans="1:5" ht="15">
      <c r="A14" s="228" t="s">
        <v>2375</v>
      </c>
      <c r="B14" s="228" t="s">
        <v>2376</v>
      </c>
      <c r="C14" s="242">
        <v>37132071.5</v>
      </c>
      <c r="D14" s="334">
        <f t="shared" si="0"/>
        <v>0.008045187103391102</v>
      </c>
      <c r="E14" s="333"/>
    </row>
    <row r="15" spans="1:5" ht="15">
      <c r="A15" s="228" t="s">
        <v>2377</v>
      </c>
      <c r="B15" s="228" t="s">
        <v>2378</v>
      </c>
      <c r="C15" s="242">
        <v>211953242.81</v>
      </c>
      <c r="D15" s="334">
        <f t="shared" si="0"/>
        <v>0.04592266002657392</v>
      </c>
      <c r="E15" s="333"/>
    </row>
    <row r="16" spans="1:5" ht="15">
      <c r="A16" s="228" t="s">
        <v>2379</v>
      </c>
      <c r="B16" s="228" t="s">
        <v>2380</v>
      </c>
      <c r="C16" s="242">
        <v>52521634.26</v>
      </c>
      <c r="D16" s="334">
        <f t="shared" si="0"/>
        <v>0.011379552972087115</v>
      </c>
      <c r="E16" s="333"/>
    </row>
    <row r="17" spans="1:5" ht="15">
      <c r="A17" s="228" t="s">
        <v>2381</v>
      </c>
      <c r="B17" s="228" t="s">
        <v>2382</v>
      </c>
      <c r="C17" s="242">
        <v>3059746.29</v>
      </c>
      <c r="D17" s="334">
        <f t="shared" si="0"/>
        <v>0.0006629371968099536</v>
      </c>
      <c r="E17" s="333"/>
    </row>
    <row r="18" spans="1:5" ht="15">
      <c r="A18" s="228" t="s">
        <v>2383</v>
      </c>
      <c r="B18" s="228" t="s">
        <v>2384</v>
      </c>
      <c r="C18" s="242">
        <v>8600135.94</v>
      </c>
      <c r="D18" s="334">
        <f t="shared" si="0"/>
        <v>0.0018633407713840664</v>
      </c>
      <c r="E18" s="333"/>
    </row>
    <row r="19" spans="1:5" ht="15">
      <c r="A19" s="228" t="s">
        <v>2385</v>
      </c>
      <c r="B19" s="228" t="s">
        <v>2386</v>
      </c>
      <c r="C19" s="242">
        <v>36611817.87</v>
      </c>
      <c r="D19" s="334">
        <f t="shared" si="0"/>
        <v>0.007932466815362775</v>
      </c>
      <c r="E19" s="333"/>
    </row>
    <row r="20" spans="1:5" ht="15">
      <c r="A20" s="228" t="s">
        <v>2387</v>
      </c>
      <c r="B20" s="228" t="s">
        <v>2388</v>
      </c>
      <c r="C20" s="242">
        <v>106677194.95</v>
      </c>
      <c r="D20" s="334">
        <f t="shared" si="0"/>
        <v>0.023113119154628322</v>
      </c>
      <c r="E20" s="333"/>
    </row>
    <row r="21" spans="1:5" ht="15">
      <c r="A21" s="228" t="s">
        <v>2389</v>
      </c>
      <c r="B21" s="228" t="s">
        <v>2390</v>
      </c>
      <c r="C21" s="242">
        <v>276.12</v>
      </c>
      <c r="D21" s="334">
        <f t="shared" si="0"/>
        <v>5.982529315630427E-08</v>
      </c>
      <c r="E21" s="333"/>
    </row>
    <row r="22" spans="1:5" ht="15">
      <c r="A22" s="228" t="s">
        <v>2391</v>
      </c>
      <c r="B22" s="228" t="s">
        <v>2392</v>
      </c>
      <c r="C22" s="242">
        <v>99323438.38</v>
      </c>
      <c r="D22" s="334">
        <f t="shared" si="0"/>
        <v>0.02151982405611916</v>
      </c>
      <c r="E22" s="333"/>
    </row>
    <row r="23" spans="1:5" ht="15">
      <c r="A23" s="228" t="s">
        <v>2393</v>
      </c>
      <c r="B23" s="228" t="s">
        <v>2394</v>
      </c>
      <c r="C23" s="242">
        <v>6118255.77</v>
      </c>
      <c r="D23" s="334">
        <f t="shared" si="0"/>
        <v>0.0013256064212860356</v>
      </c>
      <c r="E23" s="333"/>
    </row>
    <row r="24" spans="1:5" ht="15">
      <c r="A24" s="228" t="s">
        <v>2395</v>
      </c>
      <c r="B24" s="228" t="s">
        <v>2396</v>
      </c>
      <c r="C24" s="242">
        <v>261950633.64</v>
      </c>
      <c r="D24" s="334">
        <f t="shared" si="0"/>
        <v>0.05675530005067601</v>
      </c>
      <c r="E24" s="333"/>
    </row>
    <row r="25" spans="1:5" ht="15">
      <c r="A25" s="228" t="s">
        <v>2397</v>
      </c>
      <c r="B25" s="228" t="s">
        <v>2398</v>
      </c>
      <c r="C25" s="242">
        <v>4581468.3</v>
      </c>
      <c r="D25" s="334">
        <f t="shared" si="0"/>
        <v>0.0009926397368311421</v>
      </c>
      <c r="E25" s="333"/>
    </row>
    <row r="26" spans="1:5" ht="15">
      <c r="A26" s="228" t="s">
        <v>2399</v>
      </c>
      <c r="B26" s="228" t="s">
        <v>2400</v>
      </c>
      <c r="C26" s="242">
        <v>1196.44</v>
      </c>
      <c r="D26" s="334">
        <f t="shared" si="0"/>
        <v>2.592256038821117E-07</v>
      </c>
      <c r="E26" s="333"/>
    </row>
    <row r="27" spans="1:5" ht="15">
      <c r="A27" s="228" t="s">
        <v>2401</v>
      </c>
      <c r="B27" s="228" t="s">
        <v>2402</v>
      </c>
      <c r="C27" s="242">
        <v>507</v>
      </c>
      <c r="D27" s="334">
        <f t="shared" si="0"/>
        <v>1.0984870212315757E-07</v>
      </c>
      <c r="E27" s="333"/>
    </row>
    <row r="28" spans="1:5" ht="15">
      <c r="A28" s="228" t="s">
        <v>2403</v>
      </c>
      <c r="B28" s="228" t="s">
        <v>2404</v>
      </c>
      <c r="C28" s="242">
        <v>5640461.92</v>
      </c>
      <c r="D28" s="334">
        <f t="shared" si="0"/>
        <v>0.0012220856435642869</v>
      </c>
      <c r="E28" s="333"/>
    </row>
    <row r="29" spans="1:5" ht="15">
      <c r="A29" s="228" t="s">
        <v>2405</v>
      </c>
      <c r="B29" s="228" t="s">
        <v>2406</v>
      </c>
      <c r="C29" s="242">
        <v>192751.31</v>
      </c>
      <c r="D29" s="334">
        <f t="shared" si="0"/>
        <v>4.176229040638738E-05</v>
      </c>
      <c r="E29" s="333"/>
    </row>
    <row r="30" spans="1:5" ht="15">
      <c r="A30" s="228" t="s">
        <v>2407</v>
      </c>
      <c r="B30" s="228" t="s">
        <v>2408</v>
      </c>
      <c r="C30" s="242">
        <v>512965.66</v>
      </c>
      <c r="D30" s="334">
        <f t="shared" si="0"/>
        <v>0.00011114124651824245</v>
      </c>
      <c r="E30" s="333"/>
    </row>
    <row r="31" spans="1:5" ht="15">
      <c r="A31" s="228" t="s">
        <v>2409</v>
      </c>
      <c r="B31" s="228" t="s">
        <v>2410</v>
      </c>
      <c r="C31" s="242">
        <v>39678.97</v>
      </c>
      <c r="D31" s="334">
        <f t="shared" si="0"/>
        <v>8.597008591881076E-06</v>
      </c>
      <c r="E31" s="333"/>
    </row>
    <row r="32" spans="1:5" ht="15">
      <c r="A32" s="228" t="s">
        <v>2411</v>
      </c>
      <c r="B32" s="228" t="s">
        <v>2412</v>
      </c>
      <c r="C32" s="242">
        <v>4609568.04</v>
      </c>
      <c r="D32" s="334">
        <f t="shared" si="0"/>
        <v>0.0009987279418981997</v>
      </c>
      <c r="E32" s="333"/>
    </row>
    <row r="33" spans="1:5" ht="15">
      <c r="A33" s="228" t="s">
        <v>2413</v>
      </c>
      <c r="B33" s="228" t="s">
        <v>2414</v>
      </c>
      <c r="C33" s="242">
        <v>11481119.59</v>
      </c>
      <c r="D33" s="334">
        <f t="shared" si="0"/>
        <v>0.002487546520477828</v>
      </c>
      <c r="E33" s="333"/>
    </row>
    <row r="34" spans="1:5" ht="15">
      <c r="A34" s="228" t="s">
        <v>2415</v>
      </c>
      <c r="B34" s="228" t="s">
        <v>2416</v>
      </c>
      <c r="C34" s="242">
        <v>1349221.11</v>
      </c>
      <c r="D34" s="334">
        <f t="shared" si="0"/>
        <v>0.00029232778660880874</v>
      </c>
      <c r="E34" s="333"/>
    </row>
    <row r="35" spans="1:5" ht="15">
      <c r="A35" s="228" t="s">
        <v>2417</v>
      </c>
      <c r="B35" s="228" t="s">
        <v>2418</v>
      </c>
      <c r="C35" s="242">
        <v>191041.16</v>
      </c>
      <c r="D35" s="334">
        <f t="shared" si="0"/>
        <v>4.139176228422581E-05</v>
      </c>
      <c r="E35" s="333"/>
    </row>
    <row r="36" spans="1:5" ht="15">
      <c r="A36" s="228" t="s">
        <v>2419</v>
      </c>
      <c r="B36" s="228" t="s">
        <v>2420</v>
      </c>
      <c r="C36" s="242">
        <v>295146</v>
      </c>
      <c r="D36" s="334">
        <f t="shared" si="0"/>
        <v>6.394754445136384E-05</v>
      </c>
      <c r="E36" s="333"/>
    </row>
    <row r="37" spans="1:5" ht="15">
      <c r="A37" s="228" t="s">
        <v>2421</v>
      </c>
      <c r="B37" s="228" t="s">
        <v>2422</v>
      </c>
      <c r="C37" s="242">
        <v>90185.96</v>
      </c>
      <c r="D37" s="334">
        <f t="shared" si="0"/>
        <v>1.954006046495267E-05</v>
      </c>
      <c r="E37" s="333"/>
    </row>
    <row r="38" spans="1:5" ht="15">
      <c r="A38" s="228" t="s">
        <v>2423</v>
      </c>
      <c r="B38" s="228" t="s">
        <v>2424</v>
      </c>
      <c r="C38" s="242">
        <v>8648798.82</v>
      </c>
      <c r="D38" s="334">
        <f t="shared" si="0"/>
        <v>0.001873884270811236</v>
      </c>
      <c r="E38" s="333"/>
    </row>
    <row r="39" spans="1:5" ht="15">
      <c r="A39" s="228" t="s">
        <v>2425</v>
      </c>
      <c r="B39" s="228" t="s">
        <v>2426</v>
      </c>
      <c r="C39" s="242">
        <v>278972.37</v>
      </c>
      <c r="D39" s="334">
        <f t="shared" si="0"/>
        <v>6.0443299354479875E-05</v>
      </c>
      <c r="E39" s="333"/>
    </row>
    <row r="40" spans="1:5" ht="15">
      <c r="A40" s="228" t="s">
        <v>2427</v>
      </c>
      <c r="B40" s="228" t="s">
        <v>2428</v>
      </c>
      <c r="C40" s="242">
        <v>66234.32</v>
      </c>
      <c r="D40" s="334">
        <f t="shared" si="0"/>
        <v>1.4350599779112226E-05</v>
      </c>
      <c r="E40" s="333"/>
    </row>
    <row r="41" spans="1:5" ht="15">
      <c r="A41" s="228" t="s">
        <v>2429</v>
      </c>
      <c r="B41" s="228" t="s">
        <v>2430</v>
      </c>
      <c r="C41" s="242">
        <v>13571.84</v>
      </c>
      <c r="D41" s="334">
        <f t="shared" si="0"/>
        <v>2.9405305905782146E-06</v>
      </c>
      <c r="E41" s="333"/>
    </row>
    <row r="42" spans="1:5" ht="15">
      <c r="A42" s="228" t="s">
        <v>2431</v>
      </c>
      <c r="B42" s="228" t="s">
        <v>2432</v>
      </c>
      <c r="C42" s="242">
        <v>13289.39</v>
      </c>
      <c r="D42" s="334">
        <f t="shared" si="0"/>
        <v>2.8793338136261715E-06</v>
      </c>
      <c r="E42" s="333"/>
    </row>
    <row r="43" spans="1:5" ht="15">
      <c r="A43" s="228" t="s">
        <v>2433</v>
      </c>
      <c r="B43" s="228" t="s">
        <v>2434</v>
      </c>
      <c r="C43" s="242">
        <v>7500295.7</v>
      </c>
      <c r="D43" s="334">
        <f t="shared" si="0"/>
        <v>0.0016250448682147921</v>
      </c>
      <c r="E43" s="333"/>
    </row>
    <row r="44" spans="1:5" ht="15">
      <c r="A44" s="228" t="s">
        <v>2435</v>
      </c>
      <c r="B44" s="228" t="s">
        <v>2436</v>
      </c>
      <c r="C44" s="242">
        <v>1692780.48</v>
      </c>
      <c r="D44" s="334">
        <f t="shared" si="0"/>
        <v>0.00036676477062606643</v>
      </c>
      <c r="E44" s="333"/>
    </row>
    <row r="45" spans="1:5" ht="15">
      <c r="A45" s="228" t="s">
        <v>2437</v>
      </c>
      <c r="B45" s="228" t="s">
        <v>2438</v>
      </c>
      <c r="C45" s="242">
        <v>1420846.23</v>
      </c>
      <c r="D45" s="334">
        <f t="shared" si="0"/>
        <v>0.00030784637925459845</v>
      </c>
      <c r="E45" s="333"/>
    </row>
    <row r="46" spans="1:5" ht="15">
      <c r="A46" s="228" t="s">
        <v>2439</v>
      </c>
      <c r="B46" s="228" t="s">
        <v>2440</v>
      </c>
      <c r="C46" s="242">
        <v>1567228.57</v>
      </c>
      <c r="D46" s="334">
        <f t="shared" si="0"/>
        <v>0.00033956217819493533</v>
      </c>
      <c r="E46" s="333"/>
    </row>
    <row r="47" spans="1:5" ht="15">
      <c r="A47" s="228" t="s">
        <v>2441</v>
      </c>
      <c r="B47" s="228" t="s">
        <v>2442</v>
      </c>
      <c r="C47" s="242">
        <v>14825.92</v>
      </c>
      <c r="D47" s="334">
        <f t="shared" si="0"/>
        <v>3.2122447135734996E-06</v>
      </c>
      <c r="E47" s="333"/>
    </row>
    <row r="48" spans="1:5" ht="15">
      <c r="A48" s="228" t="s">
        <v>2443</v>
      </c>
      <c r="B48" s="228" t="s">
        <v>2444</v>
      </c>
      <c r="C48" s="242">
        <v>635583.38</v>
      </c>
      <c r="D48" s="334">
        <f t="shared" si="0"/>
        <v>0.00013770810529398355</v>
      </c>
      <c r="E48" s="333"/>
    </row>
    <row r="49" spans="1:5" ht="15">
      <c r="A49" s="228" t="s">
        <v>2445</v>
      </c>
      <c r="B49" s="228" t="s">
        <v>2446</v>
      </c>
      <c r="C49" s="242">
        <v>1319371.63</v>
      </c>
      <c r="D49" s="334">
        <f t="shared" si="0"/>
        <v>0.00028586047568760327</v>
      </c>
      <c r="E49" s="333"/>
    </row>
    <row r="50" spans="1:5" ht="15">
      <c r="A50" s="228" t="s">
        <v>2447</v>
      </c>
      <c r="B50" s="228" t="s">
        <v>2448</v>
      </c>
      <c r="C50" s="242">
        <v>1277112.05</v>
      </c>
      <c r="D50" s="334">
        <f t="shared" si="0"/>
        <v>0.0002767043415351975</v>
      </c>
      <c r="E50" s="333"/>
    </row>
    <row r="51" spans="1:5" ht="15">
      <c r="A51" s="228" t="s">
        <v>2449</v>
      </c>
      <c r="B51" s="228" t="s">
        <v>2450</v>
      </c>
      <c r="C51" s="242">
        <v>664902.06</v>
      </c>
      <c r="D51" s="334">
        <f t="shared" si="0"/>
        <v>0.00014406041090732515</v>
      </c>
      <c r="E51" s="333"/>
    </row>
    <row r="52" spans="1:5" ht="15">
      <c r="A52" s="228" t="s">
        <v>2451</v>
      </c>
      <c r="B52" s="228" t="s">
        <v>2452</v>
      </c>
      <c r="C52" s="242">
        <v>44917.85</v>
      </c>
      <c r="D52" s="334">
        <f t="shared" si="0"/>
        <v>9.732085847460894E-06</v>
      </c>
      <c r="E52" s="333"/>
    </row>
    <row r="53" spans="1:5" ht="15">
      <c r="A53" s="228" t="s">
        <v>2453</v>
      </c>
      <c r="B53" s="228" t="s">
        <v>2454</v>
      </c>
      <c r="C53" s="242">
        <v>112578864.36</v>
      </c>
      <c r="D53" s="334">
        <f t="shared" si="0"/>
        <v>0.024391799085690336</v>
      </c>
      <c r="E53" s="333"/>
    </row>
    <row r="54" spans="1:5" ht="15">
      <c r="A54" s="228" t="s">
        <v>2455</v>
      </c>
      <c r="B54" s="228" t="s">
        <v>2456</v>
      </c>
      <c r="C54" s="242">
        <v>5915258.29</v>
      </c>
      <c r="D54" s="334">
        <f t="shared" si="0"/>
        <v>0.0012816241536089711</v>
      </c>
      <c r="E54" s="333"/>
    </row>
    <row r="55" spans="1:5" ht="15">
      <c r="A55" s="228" t="s">
        <v>2457</v>
      </c>
      <c r="B55" s="228" t="s">
        <v>2458</v>
      </c>
      <c r="C55" s="242">
        <v>884201.33</v>
      </c>
      <c r="D55" s="334">
        <f t="shared" si="0"/>
        <v>0.00019157469135319476</v>
      </c>
      <c r="E55" s="333"/>
    </row>
    <row r="56" spans="1:5" ht="15">
      <c r="A56" s="228" t="s">
        <v>2459</v>
      </c>
      <c r="B56" s="228" t="s">
        <v>2460</v>
      </c>
      <c r="C56" s="242">
        <v>2048.96</v>
      </c>
      <c r="D56" s="334">
        <f t="shared" si="0"/>
        <v>4.439360881701478E-07</v>
      </c>
      <c r="E56" s="333"/>
    </row>
    <row r="57" spans="1:5" ht="15">
      <c r="A57" s="228" t="s">
        <v>2461</v>
      </c>
      <c r="B57" s="228" t="s">
        <v>2462</v>
      </c>
      <c r="C57" s="242">
        <v>1552.22</v>
      </c>
      <c r="D57" s="334">
        <f t="shared" si="0"/>
        <v>3.3631035978226357E-07</v>
      </c>
      <c r="E57" s="333"/>
    </row>
    <row r="58" spans="1:5" ht="15">
      <c r="A58" s="228" t="s">
        <v>2463</v>
      </c>
      <c r="B58" s="228" t="s">
        <v>2464</v>
      </c>
      <c r="C58" s="242">
        <v>3998045.1</v>
      </c>
      <c r="D58" s="334">
        <f t="shared" si="0"/>
        <v>0.0008662328703448712</v>
      </c>
      <c r="E58" s="333"/>
    </row>
    <row r="59" spans="1:5" ht="15">
      <c r="A59" s="228" t="s">
        <v>2465</v>
      </c>
      <c r="B59" s="228" t="s">
        <v>2466</v>
      </c>
      <c r="C59" s="242">
        <v>1650071</v>
      </c>
      <c r="D59" s="334">
        <f t="shared" si="0"/>
        <v>0.000357511159292033</v>
      </c>
      <c r="E59" s="333"/>
    </row>
    <row r="60" spans="1:5" ht="15">
      <c r="A60" s="228" t="s">
        <v>2467</v>
      </c>
      <c r="B60" s="228" t="s">
        <v>2468</v>
      </c>
      <c r="C60" s="242">
        <v>415770.83</v>
      </c>
      <c r="D60" s="334">
        <f t="shared" si="0"/>
        <v>9.008261549540037E-05</v>
      </c>
      <c r="E60" s="333"/>
    </row>
    <row r="61" spans="1:5" ht="15">
      <c r="A61" s="228" t="s">
        <v>2469</v>
      </c>
      <c r="B61" s="228" t="s">
        <v>2470</v>
      </c>
      <c r="C61" s="242">
        <v>103828.1</v>
      </c>
      <c r="D61" s="334">
        <f t="shared" si="0"/>
        <v>2.2495822542235537E-05</v>
      </c>
      <c r="E61" s="333"/>
    </row>
    <row r="62" spans="1:5" ht="15">
      <c r="A62" s="228" t="s">
        <v>2471</v>
      </c>
      <c r="B62" s="228" t="s">
        <v>2472</v>
      </c>
      <c r="C62" s="242">
        <v>35437.71</v>
      </c>
      <c r="D62" s="334">
        <f t="shared" si="0"/>
        <v>7.678079782478978E-06</v>
      </c>
      <c r="E62" s="333"/>
    </row>
    <row r="63" spans="1:5" ht="15">
      <c r="A63" s="228" t="s">
        <v>2473</v>
      </c>
      <c r="B63" s="228" t="s">
        <v>2474</v>
      </c>
      <c r="C63" s="242">
        <v>733297.44</v>
      </c>
      <c r="D63" s="334">
        <f t="shared" si="0"/>
        <v>0.00015887923482097436</v>
      </c>
      <c r="E63" s="333"/>
    </row>
    <row r="64" spans="1:5" ht="15">
      <c r="A64" s="228" t="s">
        <v>2475</v>
      </c>
      <c r="B64" s="228" t="s">
        <v>2476</v>
      </c>
      <c r="C64" s="242">
        <v>4782062.22</v>
      </c>
      <c r="D64" s="334">
        <f t="shared" si="0"/>
        <v>0.0010361012393277822</v>
      </c>
      <c r="E64" s="333"/>
    </row>
    <row r="65" spans="1:5" ht="15">
      <c r="A65" s="228" t="s">
        <v>2477</v>
      </c>
      <c r="B65" s="228" t="s">
        <v>2478</v>
      </c>
      <c r="C65" s="242">
        <v>65007844.05</v>
      </c>
      <c r="D65" s="334">
        <f t="shared" si="0"/>
        <v>0.01408486646295292</v>
      </c>
      <c r="E65" s="333"/>
    </row>
    <row r="66" spans="1:5" ht="15">
      <c r="A66" s="228" t="s">
        <v>2479</v>
      </c>
      <c r="B66" s="228" t="s">
        <v>2480</v>
      </c>
      <c r="C66" s="242">
        <v>706255.8</v>
      </c>
      <c r="D66" s="334">
        <f t="shared" si="0"/>
        <v>0.00015302028204527092</v>
      </c>
      <c r="E66" s="333"/>
    </row>
    <row r="67" spans="1:5" ht="15">
      <c r="A67" s="228" t="s">
        <v>2481</v>
      </c>
      <c r="B67" s="228" t="s">
        <v>2482</v>
      </c>
      <c r="C67" s="242">
        <v>289658666.59</v>
      </c>
      <c r="D67" s="334">
        <f t="shared" si="0"/>
        <v>0.06275863625963693</v>
      </c>
      <c r="E67" s="333"/>
    </row>
    <row r="68" spans="1:5" ht="15">
      <c r="A68" s="228" t="s">
        <v>2483</v>
      </c>
      <c r="B68" s="228" t="s">
        <v>2484</v>
      </c>
      <c r="C68" s="242">
        <v>52655.81</v>
      </c>
      <c r="D68" s="334">
        <f t="shared" si="0"/>
        <v>1.1408624038941974E-05</v>
      </c>
      <c r="E68" s="333"/>
    </row>
    <row r="69" spans="1:5" ht="15">
      <c r="A69" s="228" t="s">
        <v>2485</v>
      </c>
      <c r="B69" s="228" t="s">
        <v>2486</v>
      </c>
      <c r="C69" s="242">
        <v>84224.3</v>
      </c>
      <c r="D69" s="334">
        <f t="shared" si="0"/>
        <v>1.8248382726294794E-05</v>
      </c>
      <c r="E69" s="333"/>
    </row>
    <row r="70" spans="1:5" ht="15">
      <c r="A70" s="228" t="s">
        <v>2487</v>
      </c>
      <c r="B70" s="228" t="s">
        <v>2488</v>
      </c>
      <c r="C70" s="242">
        <v>4267357.71</v>
      </c>
      <c r="D70" s="334">
        <f t="shared" si="0"/>
        <v>0.0009245832464275144</v>
      </c>
      <c r="E70" s="333"/>
    </row>
    <row r="71" spans="1:5" ht="15">
      <c r="A71" s="228" t="s">
        <v>2489</v>
      </c>
      <c r="B71" s="228" t="s">
        <v>2490</v>
      </c>
      <c r="C71" s="242">
        <v>2191785.82</v>
      </c>
      <c r="D71" s="334">
        <f t="shared" si="0"/>
        <v>0.0004748813168815397</v>
      </c>
      <c r="E71" s="333"/>
    </row>
    <row r="72" spans="1:5" ht="15">
      <c r="A72" s="228" t="s">
        <v>2491</v>
      </c>
      <c r="B72" s="228" t="s">
        <v>2492</v>
      </c>
      <c r="C72" s="242">
        <v>129687</v>
      </c>
      <c r="D72" s="334">
        <f t="shared" si="0"/>
        <v>2.80985180123194E-05</v>
      </c>
      <c r="E72" s="333"/>
    </row>
    <row r="73" spans="1:5" ht="15">
      <c r="A73" s="228" t="s">
        <v>2493</v>
      </c>
      <c r="B73" s="228" t="s">
        <v>2494</v>
      </c>
      <c r="C73" s="242">
        <v>4136072.35</v>
      </c>
      <c r="D73" s="334">
        <f aca="true" t="shared" si="1" ref="D73:D136">C73/$C$158</f>
        <v>0.0008961384211735273</v>
      </c>
      <c r="E73" s="333"/>
    </row>
    <row r="74" spans="1:5" ht="15">
      <c r="A74" s="228" t="s">
        <v>2495</v>
      </c>
      <c r="B74" s="228" t="s">
        <v>2496</v>
      </c>
      <c r="C74" s="242">
        <v>1894754.08</v>
      </c>
      <c r="D74" s="334">
        <f t="shared" si="1"/>
        <v>0.0004105252002575098</v>
      </c>
      <c r="E74" s="333"/>
    </row>
    <row r="75" spans="1:5" ht="15">
      <c r="A75" s="228" t="s">
        <v>2497</v>
      </c>
      <c r="B75" s="228" t="s">
        <v>2498</v>
      </c>
      <c r="C75" s="242">
        <v>343293.92</v>
      </c>
      <c r="D75" s="334">
        <f t="shared" si="1"/>
        <v>7.437947053012048E-05</v>
      </c>
      <c r="E75" s="333"/>
    </row>
    <row r="76" spans="1:5" ht="15">
      <c r="A76" s="228" t="s">
        <v>2499</v>
      </c>
      <c r="B76" s="228" t="s">
        <v>2500</v>
      </c>
      <c r="C76" s="242">
        <v>14426324.09</v>
      </c>
      <c r="D76" s="334">
        <f t="shared" si="1"/>
        <v>0.0031256666226716807</v>
      </c>
      <c r="E76" s="333"/>
    </row>
    <row r="77" spans="1:5" ht="15">
      <c r="A77" s="228" t="s">
        <v>2501</v>
      </c>
      <c r="B77" s="228" t="s">
        <v>2502</v>
      </c>
      <c r="C77" s="242">
        <v>1087093.71</v>
      </c>
      <c r="D77" s="334">
        <f t="shared" si="1"/>
        <v>0.0002355341876326395</v>
      </c>
      <c r="E77" s="333"/>
    </row>
    <row r="78" spans="1:5" ht="15">
      <c r="A78" s="228" t="s">
        <v>2503</v>
      </c>
      <c r="B78" s="228" t="s">
        <v>2504</v>
      </c>
      <c r="C78" s="242">
        <v>312388</v>
      </c>
      <c r="D78" s="334">
        <f t="shared" si="1"/>
        <v>6.76832669799782E-05</v>
      </c>
      <c r="E78" s="333"/>
    </row>
    <row r="79" spans="1:5" ht="15">
      <c r="A79" s="228" t="s">
        <v>2505</v>
      </c>
      <c r="B79" s="228" t="s">
        <v>2506</v>
      </c>
      <c r="C79" s="242">
        <v>4482252.76</v>
      </c>
      <c r="D79" s="334">
        <f t="shared" si="1"/>
        <v>0.0009711432904811457</v>
      </c>
      <c r="E79" s="333"/>
    </row>
    <row r="80" spans="1:5" ht="15">
      <c r="A80" s="228" t="s">
        <v>2507</v>
      </c>
      <c r="B80" s="228" t="s">
        <v>2508</v>
      </c>
      <c r="C80" s="242">
        <v>5917598.98</v>
      </c>
      <c r="D80" s="334">
        <f t="shared" si="1"/>
        <v>0.0012821312971170041</v>
      </c>
      <c r="E80" s="333"/>
    </row>
    <row r="81" spans="1:5" ht="15">
      <c r="A81" s="228" t="s">
        <v>2509</v>
      </c>
      <c r="B81" s="228" t="s">
        <v>2510</v>
      </c>
      <c r="C81" s="242">
        <v>4685252.6</v>
      </c>
      <c r="D81" s="334">
        <f t="shared" si="1"/>
        <v>0.0010151260694855019</v>
      </c>
      <c r="E81" s="333"/>
    </row>
    <row r="82" spans="1:5" ht="15">
      <c r="A82" s="228" t="s">
        <v>2511</v>
      </c>
      <c r="B82" s="228" t="s">
        <v>2512</v>
      </c>
      <c r="C82" s="242">
        <v>1474855.87</v>
      </c>
      <c r="D82" s="334">
        <f t="shared" si="1"/>
        <v>0.00031954832966118427</v>
      </c>
      <c r="E82" s="333"/>
    </row>
    <row r="83" spans="1:5" ht="15">
      <c r="A83" s="228" t="s">
        <v>2513</v>
      </c>
      <c r="B83" s="228" t="s">
        <v>2514</v>
      </c>
      <c r="C83" s="242">
        <v>18061203.71</v>
      </c>
      <c r="D83" s="334">
        <f t="shared" si="1"/>
        <v>0.0039132145686892675</v>
      </c>
      <c r="E83" s="333"/>
    </row>
    <row r="84" spans="1:5" ht="15">
      <c r="A84" s="228" t="s">
        <v>2515</v>
      </c>
      <c r="B84" s="228" t="s">
        <v>2516</v>
      </c>
      <c r="C84" s="242">
        <v>16064853.47</v>
      </c>
      <c r="D84" s="334">
        <f t="shared" si="1"/>
        <v>0.0034806771271759453</v>
      </c>
      <c r="E84" s="333"/>
    </row>
    <row r="85" spans="1:5" ht="15">
      <c r="A85" s="228" t="s">
        <v>2517</v>
      </c>
      <c r="B85" s="228" t="s">
        <v>2518</v>
      </c>
      <c r="C85" s="242">
        <v>18237.6</v>
      </c>
      <c r="D85" s="334">
        <f t="shared" si="1"/>
        <v>3.951433313296446E-06</v>
      </c>
      <c r="E85" s="333"/>
    </row>
    <row r="86" spans="1:5" ht="15">
      <c r="A86" s="228" t="s">
        <v>2519</v>
      </c>
      <c r="B86" s="228" t="s">
        <v>2520</v>
      </c>
      <c r="C86" s="242">
        <v>27241939.37</v>
      </c>
      <c r="D86" s="334">
        <f t="shared" si="1"/>
        <v>0.0059023504597874735</v>
      </c>
      <c r="E86" s="333"/>
    </row>
    <row r="87" spans="1:5" ht="15">
      <c r="A87" s="228" t="s">
        <v>2521</v>
      </c>
      <c r="B87" s="228" t="s">
        <v>2522</v>
      </c>
      <c r="C87" s="242">
        <v>16267367.35</v>
      </c>
      <c r="D87" s="334">
        <f t="shared" si="1"/>
        <v>0.0035245546160909843</v>
      </c>
      <c r="E87" s="333"/>
    </row>
    <row r="88" spans="1:5" ht="15">
      <c r="A88" s="228" t="s">
        <v>2523</v>
      </c>
      <c r="B88" s="228" t="s">
        <v>2524</v>
      </c>
      <c r="C88" s="242">
        <v>25017795.31</v>
      </c>
      <c r="D88" s="334">
        <f t="shared" si="1"/>
        <v>0.005420458273740273</v>
      </c>
      <c r="E88" s="333"/>
    </row>
    <row r="89" spans="1:5" ht="15">
      <c r="A89" s="228" t="s">
        <v>2525</v>
      </c>
      <c r="B89" s="228" t="s">
        <v>2526</v>
      </c>
      <c r="C89" s="242">
        <v>7120543.48</v>
      </c>
      <c r="D89" s="334">
        <f t="shared" si="1"/>
        <v>0.0015427661926814829</v>
      </c>
      <c r="E89" s="333"/>
    </row>
    <row r="90" spans="1:5" ht="15">
      <c r="A90" s="228" t="s">
        <v>2527</v>
      </c>
      <c r="B90" s="228" t="s">
        <v>2528</v>
      </c>
      <c r="C90" s="242">
        <v>2657796.28</v>
      </c>
      <c r="D90" s="334">
        <f t="shared" si="1"/>
        <v>0.0005758490569344305</v>
      </c>
      <c r="E90" s="333"/>
    </row>
    <row r="91" spans="1:5" ht="15">
      <c r="A91" s="228" t="s">
        <v>2529</v>
      </c>
      <c r="B91" s="228" t="s">
        <v>2530</v>
      </c>
      <c r="C91" s="242">
        <v>1542265</v>
      </c>
      <c r="D91" s="334">
        <f t="shared" si="1"/>
        <v>0.00033415346859954953</v>
      </c>
      <c r="E91" s="333"/>
    </row>
    <row r="92" spans="1:5" ht="15">
      <c r="A92" s="228" t="s">
        <v>2531</v>
      </c>
      <c r="B92" s="228" t="s">
        <v>2532</v>
      </c>
      <c r="C92" s="242">
        <v>17422475.92</v>
      </c>
      <c r="D92" s="334">
        <f t="shared" si="1"/>
        <v>0.0037748251826113725</v>
      </c>
      <c r="E92" s="333"/>
    </row>
    <row r="93" spans="1:5" ht="15">
      <c r="A93" s="228" t="s">
        <v>2533</v>
      </c>
      <c r="B93" s="228" t="s">
        <v>2534</v>
      </c>
      <c r="C93" s="242">
        <v>92.8</v>
      </c>
      <c r="D93" s="334">
        <f t="shared" si="1"/>
        <v>2.0106429106566118E-08</v>
      </c>
      <c r="E93" s="333"/>
    </row>
    <row r="94" spans="1:5" ht="15">
      <c r="A94" s="228" t="s">
        <v>2535</v>
      </c>
      <c r="B94" s="228" t="s">
        <v>2536</v>
      </c>
      <c r="C94" s="242">
        <v>93437.68</v>
      </c>
      <c r="D94" s="334">
        <f t="shared" si="1"/>
        <v>2.02445914741596E-05</v>
      </c>
      <c r="E94" s="333"/>
    </row>
    <row r="95" spans="1:5" ht="15">
      <c r="A95" s="228" t="s">
        <v>2537</v>
      </c>
      <c r="B95" s="228" t="s">
        <v>2538</v>
      </c>
      <c r="C95" s="242">
        <v>13120420.67</v>
      </c>
      <c r="D95" s="334">
        <f t="shared" si="1"/>
        <v>0.002842724224673273</v>
      </c>
      <c r="E95" s="333"/>
    </row>
    <row r="96" spans="1:5" ht="15">
      <c r="A96" s="228" t="s">
        <v>2539</v>
      </c>
      <c r="B96" s="228" t="s">
        <v>2540</v>
      </c>
      <c r="C96" s="242">
        <v>267899.95</v>
      </c>
      <c r="D96" s="334">
        <f t="shared" si="1"/>
        <v>5.8044303365599224E-05</v>
      </c>
      <c r="E96" s="333"/>
    </row>
    <row r="97" spans="1:5" ht="15">
      <c r="A97" s="228" t="s">
        <v>2541</v>
      </c>
      <c r="B97" s="228" t="s">
        <v>2542</v>
      </c>
      <c r="C97" s="242">
        <v>3121915.4</v>
      </c>
      <c r="D97" s="334">
        <f t="shared" si="1"/>
        <v>0.0006764070114956574</v>
      </c>
      <c r="E97" s="333"/>
    </row>
    <row r="98" spans="1:5" ht="15">
      <c r="A98" s="228" t="s">
        <v>2543</v>
      </c>
      <c r="B98" s="228" t="s">
        <v>2544</v>
      </c>
      <c r="C98" s="242">
        <v>754</v>
      </c>
      <c r="D98" s="334">
        <f t="shared" si="1"/>
        <v>1.6336473649084972E-07</v>
      </c>
      <c r="E98" s="333"/>
    </row>
    <row r="99" spans="1:5" ht="15">
      <c r="A99" s="228" t="s">
        <v>2545</v>
      </c>
      <c r="B99" s="228" t="s">
        <v>2546</v>
      </c>
      <c r="C99" s="242">
        <v>28808641.83</v>
      </c>
      <c r="D99" s="334">
        <f t="shared" si="1"/>
        <v>0.0062417986488292046</v>
      </c>
      <c r="E99" s="333"/>
    </row>
    <row r="100" spans="1:5" ht="15">
      <c r="A100" s="228" t="s">
        <v>2547</v>
      </c>
      <c r="B100" s="228" t="s">
        <v>2548</v>
      </c>
      <c r="C100" s="242">
        <v>3282967.17</v>
      </c>
      <c r="D100" s="334">
        <f t="shared" si="1"/>
        <v>0.0007113011493835021</v>
      </c>
      <c r="E100" s="333"/>
    </row>
    <row r="101" spans="1:5" ht="15">
      <c r="A101" s="228" t="s">
        <v>2549</v>
      </c>
      <c r="B101" s="228" t="s">
        <v>2550</v>
      </c>
      <c r="C101" s="242">
        <v>224356231.05</v>
      </c>
      <c r="D101" s="334">
        <f t="shared" si="1"/>
        <v>0.04860994239464648</v>
      </c>
      <c r="E101" s="333"/>
    </row>
    <row r="102" spans="1:5" ht="15">
      <c r="A102" s="228" t="s">
        <v>2551</v>
      </c>
      <c r="B102" s="228" t="s">
        <v>2552</v>
      </c>
      <c r="C102" s="242">
        <v>19088764.93</v>
      </c>
      <c r="D102" s="334">
        <f t="shared" si="1"/>
        <v>0.0041358502025533464</v>
      </c>
      <c r="E102" s="333"/>
    </row>
    <row r="103" spans="1:5" ht="15">
      <c r="A103" s="228" t="s">
        <v>2553</v>
      </c>
      <c r="B103" s="228" t="s">
        <v>2554</v>
      </c>
      <c r="C103" s="242">
        <v>67424998.3</v>
      </c>
      <c r="D103" s="334">
        <f t="shared" si="1"/>
        <v>0.014608577029410463</v>
      </c>
      <c r="E103" s="333"/>
    </row>
    <row r="104" spans="1:5" ht="15">
      <c r="A104" s="228" t="s">
        <v>2555</v>
      </c>
      <c r="B104" s="228" t="s">
        <v>2556</v>
      </c>
      <c r="C104" s="242">
        <v>4073571.76</v>
      </c>
      <c r="D104" s="334">
        <f t="shared" si="1"/>
        <v>0.0008825967866697174</v>
      </c>
      <c r="E104" s="333"/>
    </row>
    <row r="105" spans="1:5" ht="15">
      <c r="A105" s="228" t="s">
        <v>2557</v>
      </c>
      <c r="B105" s="228" t="s">
        <v>2558</v>
      </c>
      <c r="C105" s="242">
        <v>1687.8</v>
      </c>
      <c r="D105" s="334">
        <f t="shared" si="1"/>
        <v>3.6568567937567127E-07</v>
      </c>
      <c r="E105" s="333"/>
    </row>
    <row r="106" spans="1:5" ht="15">
      <c r="A106" s="228" t="s">
        <v>2559</v>
      </c>
      <c r="B106" s="228" t="s">
        <v>2560</v>
      </c>
      <c r="C106" s="242">
        <v>9682351.33</v>
      </c>
      <c r="D106" s="334">
        <f t="shared" si="1"/>
        <v>0.0020978180021714566</v>
      </c>
      <c r="E106" s="333"/>
    </row>
    <row r="107" spans="1:5" ht="15">
      <c r="A107" s="228" t="s">
        <v>2561</v>
      </c>
      <c r="B107" s="228" t="s">
        <v>2562</v>
      </c>
      <c r="C107" s="242">
        <v>1365164.52</v>
      </c>
      <c r="D107" s="334">
        <f t="shared" si="1"/>
        <v>0.00029578215129503625</v>
      </c>
      <c r="E107" s="333"/>
    </row>
    <row r="108" spans="1:5" ht="15">
      <c r="A108" s="228" t="s">
        <v>2563</v>
      </c>
      <c r="B108" s="228" t="s">
        <v>2564</v>
      </c>
      <c r="C108" s="242">
        <v>503824.08</v>
      </c>
      <c r="D108" s="334">
        <f t="shared" si="1"/>
        <v>0.00010916059425324243</v>
      </c>
      <c r="E108" s="333"/>
    </row>
    <row r="109" spans="1:5" ht="15">
      <c r="A109" s="228" t="s">
        <v>2565</v>
      </c>
      <c r="B109" s="228" t="s">
        <v>2566</v>
      </c>
      <c r="C109" s="242">
        <v>876487.72</v>
      </c>
      <c r="D109" s="334">
        <f t="shared" si="1"/>
        <v>0.00018990342893271308</v>
      </c>
      <c r="E109" s="333"/>
    </row>
    <row r="110" spans="1:5" ht="15">
      <c r="A110" s="228" t="s">
        <v>2567</v>
      </c>
      <c r="B110" s="228" t="s">
        <v>2568</v>
      </c>
      <c r="C110" s="242">
        <v>553036.43</v>
      </c>
      <c r="D110" s="334">
        <f t="shared" si="1"/>
        <v>0.00011982314410714888</v>
      </c>
      <c r="E110" s="333"/>
    </row>
    <row r="111" spans="1:5" ht="15">
      <c r="A111" s="228" t="s">
        <v>2569</v>
      </c>
      <c r="B111" s="228" t="s">
        <v>2570</v>
      </c>
      <c r="C111" s="242">
        <v>413448.38</v>
      </c>
      <c r="D111" s="334">
        <f t="shared" si="1"/>
        <v>8.957942394067467E-05</v>
      </c>
      <c r="E111" s="333"/>
    </row>
    <row r="112" spans="1:5" ht="15">
      <c r="A112" s="228" t="s">
        <v>2571</v>
      </c>
      <c r="B112" s="228" t="s">
        <v>2572</v>
      </c>
      <c r="C112" s="242">
        <v>46376.76</v>
      </c>
      <c r="D112" s="334">
        <f t="shared" si="1"/>
        <v>1.0048179279442148E-05</v>
      </c>
      <c r="E112" s="333"/>
    </row>
    <row r="113" spans="1:5" ht="15">
      <c r="A113" s="228" t="s">
        <v>2573</v>
      </c>
      <c r="B113" s="228" t="s">
        <v>2574</v>
      </c>
      <c r="C113" s="242">
        <v>5259280.96</v>
      </c>
      <c r="D113" s="334">
        <f t="shared" si="1"/>
        <v>0.001139497411355097</v>
      </c>
      <c r="E113" s="333"/>
    </row>
    <row r="114" spans="1:5" ht="15">
      <c r="A114" s="228" t="s">
        <v>2575</v>
      </c>
      <c r="B114" s="228" t="s">
        <v>2576</v>
      </c>
      <c r="C114" s="242">
        <v>4701617.33</v>
      </c>
      <c r="D114" s="334">
        <f t="shared" si="1"/>
        <v>0.0010186717190931863</v>
      </c>
      <c r="E114" s="333"/>
    </row>
    <row r="115" spans="1:5" ht="15">
      <c r="A115" s="228" t="s">
        <v>2577</v>
      </c>
      <c r="B115" s="228" t="s">
        <v>2578</v>
      </c>
      <c r="C115" s="242">
        <v>16028207.03</v>
      </c>
      <c r="D115" s="334">
        <f t="shared" si="1"/>
        <v>0.003472737158987712</v>
      </c>
      <c r="E115" s="333"/>
    </row>
    <row r="116" spans="1:5" ht="15">
      <c r="A116" s="228" t="s">
        <v>2579</v>
      </c>
      <c r="B116" s="228" t="s">
        <v>2580</v>
      </c>
      <c r="C116" s="242">
        <v>49741.51</v>
      </c>
      <c r="D116" s="334">
        <f t="shared" si="1"/>
        <v>1.0777199832635233E-05</v>
      </c>
      <c r="E116" s="333"/>
    </row>
    <row r="117" spans="1:5" ht="15">
      <c r="A117" s="228" t="s">
        <v>2581</v>
      </c>
      <c r="B117" s="228" t="s">
        <v>2582</v>
      </c>
      <c r="C117" s="242">
        <v>3984409.88</v>
      </c>
      <c r="D117" s="334">
        <f t="shared" si="1"/>
        <v>0.000863278607583207</v>
      </c>
      <c r="E117" s="333"/>
    </row>
    <row r="118" spans="1:5" ht="15">
      <c r="A118" s="228" t="s">
        <v>2583</v>
      </c>
      <c r="B118" s="228" t="s">
        <v>2584</v>
      </c>
      <c r="C118" s="242">
        <v>1299497.99</v>
      </c>
      <c r="D118" s="334">
        <f t="shared" si="1"/>
        <v>0.0002815545712290966</v>
      </c>
      <c r="E118" s="333"/>
    </row>
    <row r="119" spans="1:5" ht="15">
      <c r="A119" s="228" t="s">
        <v>2585</v>
      </c>
      <c r="B119" s="228" t="s">
        <v>2586</v>
      </c>
      <c r="C119" s="242">
        <v>57728.42</v>
      </c>
      <c r="D119" s="334">
        <f t="shared" si="1"/>
        <v>1.2507676553492173E-05</v>
      </c>
      <c r="E119" s="333"/>
    </row>
    <row r="120" spans="1:5" ht="15">
      <c r="A120" s="228" t="s">
        <v>2587</v>
      </c>
      <c r="B120" s="228" t="s">
        <v>2588</v>
      </c>
      <c r="C120" s="242">
        <v>5176</v>
      </c>
      <c r="D120" s="334">
        <f t="shared" si="1"/>
        <v>1.1214534165472654E-06</v>
      </c>
      <c r="E120" s="333"/>
    </row>
    <row r="121" spans="1:5" ht="15">
      <c r="A121" s="228" t="s">
        <v>2589</v>
      </c>
      <c r="B121" s="228" t="s">
        <v>2590</v>
      </c>
      <c r="C121" s="242">
        <v>4586062.26</v>
      </c>
      <c r="D121" s="334">
        <f t="shared" si="1"/>
        <v>0.0009936350830709957</v>
      </c>
      <c r="E121" s="333"/>
    </row>
    <row r="122" spans="1:5" ht="15">
      <c r="A122" s="228" t="s">
        <v>2591</v>
      </c>
      <c r="B122" s="228" t="s">
        <v>2592</v>
      </c>
      <c r="C122" s="242">
        <v>21305473.17</v>
      </c>
      <c r="D122" s="334">
        <f t="shared" si="1"/>
        <v>0.00461613131330228</v>
      </c>
      <c r="E122" s="333"/>
    </row>
    <row r="123" spans="1:5" ht="15">
      <c r="A123" s="228" t="s">
        <v>2593</v>
      </c>
      <c r="B123" s="228" t="s">
        <v>2594</v>
      </c>
      <c r="C123" s="242">
        <v>13258802.56</v>
      </c>
      <c r="D123" s="334">
        <f t="shared" si="1"/>
        <v>0.002872706613260748</v>
      </c>
      <c r="E123" s="333"/>
    </row>
    <row r="124" spans="1:5" ht="15">
      <c r="A124" s="228" t="s">
        <v>2595</v>
      </c>
      <c r="B124" s="228" t="s">
        <v>2596</v>
      </c>
      <c r="C124" s="242">
        <v>51459762.37</v>
      </c>
      <c r="D124" s="334">
        <f t="shared" si="1"/>
        <v>0.011149483447555428</v>
      </c>
      <c r="E124" s="333"/>
    </row>
    <row r="125" spans="1:5" ht="33.75">
      <c r="A125" s="228" t="s">
        <v>2597</v>
      </c>
      <c r="B125" s="228" t="s">
        <v>2598</v>
      </c>
      <c r="C125" s="242">
        <v>671289973.36</v>
      </c>
      <c r="D125" s="334">
        <f t="shared" si="1"/>
        <v>0.14544444244947735</v>
      </c>
      <c r="E125" s="333" t="s">
        <v>2665</v>
      </c>
    </row>
    <row r="126" spans="1:5" ht="15">
      <c r="A126" s="228" t="s">
        <v>2599</v>
      </c>
      <c r="B126" s="228" t="s">
        <v>2600</v>
      </c>
      <c r="C126" s="242">
        <v>40149702.87</v>
      </c>
      <c r="D126" s="334">
        <f t="shared" si="1"/>
        <v>0.008698999508678331</v>
      </c>
      <c r="E126" s="333"/>
    </row>
    <row r="127" spans="1:5" ht="15">
      <c r="A127" s="228" t="s">
        <v>2601</v>
      </c>
      <c r="B127" s="228" t="s">
        <v>2602</v>
      </c>
      <c r="C127" s="242">
        <v>10011693.59</v>
      </c>
      <c r="D127" s="334">
        <f t="shared" si="1"/>
        <v>0.0021691746487499724</v>
      </c>
      <c r="E127" s="333"/>
    </row>
    <row r="128" spans="1:5" ht="15">
      <c r="A128" s="228" t="s">
        <v>2603</v>
      </c>
      <c r="B128" s="228" t="s">
        <v>2604</v>
      </c>
      <c r="C128" s="242">
        <v>66671987.58</v>
      </c>
      <c r="D128" s="334">
        <f t="shared" si="1"/>
        <v>0.01444542663438714</v>
      </c>
      <c r="E128" s="333"/>
    </row>
    <row r="129" spans="1:5" ht="15">
      <c r="A129" s="228" t="s">
        <v>2605</v>
      </c>
      <c r="B129" s="228" t="s">
        <v>2606</v>
      </c>
      <c r="C129" s="242">
        <v>39479829.41</v>
      </c>
      <c r="D129" s="334">
        <f t="shared" si="1"/>
        <v>0.008553861973830701</v>
      </c>
      <c r="E129" s="333"/>
    </row>
    <row r="130" spans="1:5" ht="15">
      <c r="A130" s="228" t="s">
        <v>2607</v>
      </c>
      <c r="B130" s="228" t="s">
        <v>2608</v>
      </c>
      <c r="C130" s="242">
        <v>12518322.7</v>
      </c>
      <c r="D130" s="334">
        <f t="shared" si="1"/>
        <v>0.002712271205826157</v>
      </c>
      <c r="E130" s="333"/>
    </row>
    <row r="131" spans="1:5" ht="15">
      <c r="A131" s="228" t="s">
        <v>2609</v>
      </c>
      <c r="B131" s="228" t="s">
        <v>2610</v>
      </c>
      <c r="C131" s="242">
        <v>8884265.61</v>
      </c>
      <c r="D131" s="334">
        <f t="shared" si="1"/>
        <v>0.0019249014725362973</v>
      </c>
      <c r="E131" s="333"/>
    </row>
    <row r="132" spans="1:5" ht="15">
      <c r="A132" s="228" t="s">
        <v>2611</v>
      </c>
      <c r="B132" s="228" t="s">
        <v>2612</v>
      </c>
      <c r="C132" s="242">
        <v>2500000</v>
      </c>
      <c r="D132" s="334">
        <f t="shared" si="1"/>
        <v>0.0005416602668794752</v>
      </c>
      <c r="E132" s="333"/>
    </row>
    <row r="133" spans="1:5" ht="15">
      <c r="A133" s="228" t="s">
        <v>2613</v>
      </c>
      <c r="B133" s="228" t="s">
        <v>2614</v>
      </c>
      <c r="C133" s="242">
        <v>13138557.55</v>
      </c>
      <c r="D133" s="334">
        <f t="shared" si="1"/>
        <v>0.0028466538355777374</v>
      </c>
      <c r="E133" s="333"/>
    </row>
    <row r="134" spans="1:5" ht="15">
      <c r="A134" s="228" t="s">
        <v>2615</v>
      </c>
      <c r="B134" s="228" t="s">
        <v>2616</v>
      </c>
      <c r="C134" s="242">
        <v>5965927.81</v>
      </c>
      <c r="D134" s="334">
        <f t="shared" si="1"/>
        <v>0.0012926024198993131</v>
      </c>
      <c r="E134" s="333"/>
    </row>
    <row r="135" spans="1:5" ht="15">
      <c r="A135" s="228" t="s">
        <v>2617</v>
      </c>
      <c r="B135" s="228" t="s">
        <v>2618</v>
      </c>
      <c r="C135" s="242">
        <v>839388.34</v>
      </c>
      <c r="D135" s="334">
        <f t="shared" si="1"/>
        <v>0.00018186532490396785</v>
      </c>
      <c r="E135" s="333"/>
    </row>
    <row r="136" spans="1:5" ht="15">
      <c r="A136" s="228" t="s">
        <v>2619</v>
      </c>
      <c r="B136" s="228" t="s">
        <v>2620</v>
      </c>
      <c r="C136" s="242">
        <v>15786260</v>
      </c>
      <c r="D136" s="334">
        <f t="shared" si="1"/>
        <v>0.0034203159218515137</v>
      </c>
      <c r="E136" s="333"/>
    </row>
    <row r="137" spans="1:5" ht="15">
      <c r="A137" s="228" t="s">
        <v>2621</v>
      </c>
      <c r="B137" s="228" t="s">
        <v>2622</v>
      </c>
      <c r="C137" s="242">
        <v>21976.5</v>
      </c>
      <c r="D137" s="334">
        <f aca="true" t="shared" si="2" ref="D137:D157">C137/$C$158</f>
        <v>4.761518742030715E-06</v>
      </c>
      <c r="E137" s="333"/>
    </row>
    <row r="138" spans="1:5" ht="15">
      <c r="A138" s="228" t="s">
        <v>2623</v>
      </c>
      <c r="B138" s="228" t="s">
        <v>2624</v>
      </c>
      <c r="C138" s="242">
        <v>102391789.91</v>
      </c>
      <c r="D138" s="334">
        <f t="shared" si="2"/>
        <v>0.0221846256995671</v>
      </c>
      <c r="E138" s="333"/>
    </row>
    <row r="139" spans="1:5" ht="15">
      <c r="A139" s="228" t="s">
        <v>2625</v>
      </c>
      <c r="B139" s="228" t="s">
        <v>2626</v>
      </c>
      <c r="C139" s="242">
        <v>88947.18</v>
      </c>
      <c r="D139" s="334">
        <f t="shared" si="2"/>
        <v>1.9271661302790684E-05</v>
      </c>
      <c r="E139" s="333"/>
    </row>
    <row r="140" spans="1:5" ht="15">
      <c r="A140" s="228" t="s">
        <v>2627</v>
      </c>
      <c r="B140" s="228" t="s">
        <v>2628</v>
      </c>
      <c r="C140" s="242">
        <v>400746.4</v>
      </c>
      <c r="D140" s="334">
        <f t="shared" si="2"/>
        <v>8.682736078999558E-05</v>
      </c>
      <c r="E140" s="333"/>
    </row>
    <row r="141" spans="1:5" ht="15">
      <c r="A141" s="228" t="s">
        <v>2629</v>
      </c>
      <c r="B141" s="228" t="s">
        <v>2630</v>
      </c>
      <c r="C141" s="242">
        <v>20739217.84</v>
      </c>
      <c r="D141" s="334">
        <f t="shared" si="2"/>
        <v>0.004493444108034389</v>
      </c>
      <c r="E141" s="333"/>
    </row>
    <row r="142" spans="1:5" ht="15">
      <c r="A142" s="228" t="s">
        <v>2631</v>
      </c>
      <c r="B142" s="228" t="s">
        <v>2632</v>
      </c>
      <c r="C142" s="242">
        <v>226859.28</v>
      </c>
      <c r="D142" s="334">
        <f t="shared" si="2"/>
        <v>4.915226325955423E-05</v>
      </c>
      <c r="E142" s="333"/>
    </row>
    <row r="143" spans="1:5" ht="15">
      <c r="A143" s="228" t="s">
        <v>2633</v>
      </c>
      <c r="B143" s="228" t="s">
        <v>2634</v>
      </c>
      <c r="C143" s="242">
        <v>294913.58</v>
      </c>
      <c r="D143" s="334">
        <f t="shared" si="2"/>
        <v>6.389718737967258E-05</v>
      </c>
      <c r="E143" s="333"/>
    </row>
    <row r="144" spans="1:5" ht="15">
      <c r="A144" s="228" t="s">
        <v>2635</v>
      </c>
      <c r="B144" s="228" t="s">
        <v>2636</v>
      </c>
      <c r="C144" s="242">
        <v>45013966.51</v>
      </c>
      <c r="D144" s="334">
        <f t="shared" si="2"/>
        <v>0.009752910845244142</v>
      </c>
      <c r="E144" s="333"/>
    </row>
    <row r="145" spans="1:5" ht="15">
      <c r="A145" s="228" t="s">
        <v>2637</v>
      </c>
      <c r="B145" s="228" t="s">
        <v>967</v>
      </c>
      <c r="C145" s="242">
        <v>10988441.92</v>
      </c>
      <c r="D145" s="334">
        <f t="shared" si="2"/>
        <v>0.002380800953190725</v>
      </c>
      <c r="E145" s="333"/>
    </row>
    <row r="146" spans="1:5" ht="15">
      <c r="A146" s="228" t="s">
        <v>2638</v>
      </c>
      <c r="B146" s="228" t="s">
        <v>2639</v>
      </c>
      <c r="C146" s="242">
        <v>14114697.64</v>
      </c>
      <c r="D146" s="334">
        <f t="shared" si="2"/>
        <v>0.0030581483562421995</v>
      </c>
      <c r="E146" s="333"/>
    </row>
    <row r="147" spans="1:5" ht="15">
      <c r="A147" s="228" t="s">
        <v>2640</v>
      </c>
      <c r="B147" s="228" t="s">
        <v>2641</v>
      </c>
      <c r="C147" s="242">
        <v>218084.5</v>
      </c>
      <c r="D147" s="334">
        <f t="shared" si="2"/>
        <v>4.7251083388910766E-05</v>
      </c>
      <c r="E147" s="333"/>
    </row>
    <row r="148" spans="1:5" ht="15">
      <c r="A148" s="228" t="s">
        <v>2642</v>
      </c>
      <c r="B148" s="228" t="s">
        <v>2643</v>
      </c>
      <c r="C148" s="242">
        <v>10594027.61</v>
      </c>
      <c r="D148" s="334">
        <f t="shared" si="2"/>
        <v>0.0022953455290244513</v>
      </c>
      <c r="E148" s="333"/>
    </row>
    <row r="149" spans="1:5" ht="15">
      <c r="A149" s="228" t="s">
        <v>2644</v>
      </c>
      <c r="B149" s="228" t="s">
        <v>2645</v>
      </c>
      <c r="C149" s="242">
        <v>9120109.15</v>
      </c>
      <c r="D149" s="334">
        <f t="shared" si="2"/>
        <v>0.0019760003024635775</v>
      </c>
      <c r="E149" s="333"/>
    </row>
    <row r="150" spans="1:5" ht="15">
      <c r="A150" s="228" t="s">
        <v>2646</v>
      </c>
      <c r="B150" s="228" t="s">
        <v>2647</v>
      </c>
      <c r="C150" s="242">
        <v>4.77</v>
      </c>
      <c r="D150" s="334">
        <f t="shared" si="2"/>
        <v>1.0334877892060385E-09</v>
      </c>
      <c r="E150" s="333"/>
    </row>
    <row r="151" spans="1:5" ht="15">
      <c r="A151" s="228" t="s">
        <v>2648</v>
      </c>
      <c r="B151" s="228" t="s">
        <v>2649</v>
      </c>
      <c r="C151" s="242">
        <v>1635528.86</v>
      </c>
      <c r="D151" s="334">
        <f t="shared" si="2"/>
        <v>0.00035436039951867353</v>
      </c>
      <c r="E151" s="333"/>
    </row>
    <row r="152" spans="1:5" ht="15">
      <c r="A152" s="228" t="s">
        <v>2650</v>
      </c>
      <c r="B152" s="228" t="s">
        <v>2651</v>
      </c>
      <c r="C152" s="242">
        <v>79276977.27</v>
      </c>
      <c r="D152" s="334">
        <f t="shared" si="2"/>
        <v>0.017176475466186513</v>
      </c>
      <c r="E152" s="333"/>
    </row>
    <row r="153" spans="1:5" ht="15">
      <c r="A153" s="228" t="s">
        <v>2652</v>
      </c>
      <c r="B153" s="228" t="s">
        <v>2653</v>
      </c>
      <c r="C153" s="242">
        <v>15021775.53</v>
      </c>
      <c r="D153" s="334">
        <f t="shared" si="2"/>
        <v>0.0032546795770333477</v>
      </c>
      <c r="E153" s="333"/>
    </row>
    <row r="154" spans="1:5" ht="15">
      <c r="A154" s="228" t="s">
        <v>2654</v>
      </c>
      <c r="B154" s="228" t="s">
        <v>2655</v>
      </c>
      <c r="C154" s="242">
        <v>421035817.2</v>
      </c>
      <c r="D154" s="334">
        <f t="shared" si="2"/>
        <v>0.09122334924414797</v>
      </c>
      <c r="E154" s="333"/>
    </row>
    <row r="155" spans="1:5" ht="15">
      <c r="A155" s="228" t="s">
        <v>2656</v>
      </c>
      <c r="B155" s="228" t="s">
        <v>2657</v>
      </c>
      <c r="C155" s="242">
        <v>11576864.38</v>
      </c>
      <c r="D155" s="334">
        <f t="shared" si="2"/>
        <v>0.0025082909798793164</v>
      </c>
      <c r="E155" s="333"/>
    </row>
    <row r="156" spans="1:5" ht="15">
      <c r="A156" s="228" t="s">
        <v>2658</v>
      </c>
      <c r="B156" s="228" t="s">
        <v>2659</v>
      </c>
      <c r="C156" s="242">
        <v>687931.68</v>
      </c>
      <c r="D156" s="334">
        <f t="shared" si="2"/>
        <v>0.0001490501029534583</v>
      </c>
      <c r="E156" s="333"/>
    </row>
    <row r="157" spans="1:5" ht="15">
      <c r="A157" s="228" t="s">
        <v>2660</v>
      </c>
      <c r="B157" s="228" t="s">
        <v>2661</v>
      </c>
      <c r="C157" s="242">
        <v>5342617.71</v>
      </c>
      <c r="D157" s="334">
        <f t="shared" si="2"/>
        <v>0.0011575534938534442</v>
      </c>
      <c r="E157" s="333"/>
    </row>
    <row r="158" spans="1:5" ht="15">
      <c r="A158" s="241"/>
      <c r="B158" s="241" t="s">
        <v>358</v>
      </c>
      <c r="C158" s="240">
        <f>SUM(C8:C157)</f>
        <v>4615439146.760002</v>
      </c>
      <c r="D158" s="436">
        <f>SUM(D8:D157)</f>
        <v>0.9999999999999996</v>
      </c>
      <c r="E158" s="298"/>
    </row>
    <row r="159" spans="1:5" ht="15">
      <c r="A159" s="332"/>
      <c r="B159" s="332"/>
      <c r="C159" s="331"/>
      <c r="D159" s="330"/>
      <c r="E159" s="32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58" t="s">
        <v>142</v>
      </c>
      <c r="B2" s="459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4.1" customHeight="1">
      <c r="A4" s="137" t="s">
        <v>233</v>
      </c>
      <c r="B4" s="94"/>
      <c r="C4" s="124"/>
      <c r="D4" s="125"/>
      <c r="E4" s="126"/>
    </row>
    <row r="5" spans="1:5" ht="14.1" customHeight="1">
      <c r="A5" s="139" t="s">
        <v>143</v>
      </c>
      <c r="B5" s="12"/>
      <c r="C5" s="22"/>
      <c r="D5" s="35"/>
      <c r="E5" s="127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56" t="s">
        <v>205</v>
      </c>
      <c r="B7" s="12"/>
      <c r="C7" s="22"/>
      <c r="D7" s="35"/>
      <c r="E7" s="127"/>
    </row>
    <row r="8" spans="1:5" ht="14.1" customHeight="1" thickBot="1">
      <c r="A8" s="151" t="s">
        <v>206</v>
      </c>
      <c r="B8" s="97"/>
      <c r="C8" s="120"/>
      <c r="D8" s="128"/>
      <c r="E8" s="129"/>
    </row>
    <row r="9" spans="1:5" ht="15">
      <c r="A9" s="88"/>
      <c r="B9" s="88"/>
      <c r="C9" s="4"/>
      <c r="D9" s="130"/>
      <c r="E9" s="130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"/>
  <sheetViews>
    <sheetView zoomScaleSheetLayoutView="100" workbookViewId="0" topLeftCell="A1">
      <selection activeCell="A1" sqref="A1:G9"/>
    </sheetView>
  </sheetViews>
  <sheetFormatPr defaultColWidth="11.421875" defaultRowHeight="15"/>
  <cols>
    <col min="1" max="1" width="23.00390625" style="89" customWidth="1"/>
    <col min="2" max="2" width="28.7109375" style="89" bestFit="1" customWidth="1"/>
    <col min="3" max="4" width="13.8515625" style="7" bestFit="1" customWidth="1"/>
    <col min="5" max="5" width="13.00390625" style="7" bestFit="1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43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5">
      <c r="C3" s="13"/>
      <c r="D3" s="13"/>
      <c r="E3" s="13"/>
    </row>
    <row r="4" spans="3:5" s="12" customFormat="1" ht="15">
      <c r="C4" s="13"/>
      <c r="D4" s="13"/>
      <c r="E4" s="13"/>
    </row>
    <row r="5" spans="1:7" s="12" customFormat="1" ht="11.25" customHeight="1">
      <c r="A5" s="207" t="s">
        <v>366</v>
      </c>
      <c r="B5" s="207"/>
      <c r="C5" s="13"/>
      <c r="D5" s="13"/>
      <c r="E5" s="13"/>
      <c r="G5" s="189" t="s">
        <v>365</v>
      </c>
    </row>
    <row r="6" spans="1:5" s="24" customFormat="1" ht="15">
      <c r="A6" s="268"/>
      <c r="B6" s="268"/>
      <c r="C6" s="23"/>
      <c r="D6" s="320"/>
      <c r="E6" s="320"/>
    </row>
    <row r="7" spans="1:7" ht="15" customHeight="1">
      <c r="A7" s="218" t="s">
        <v>45</v>
      </c>
      <c r="B7" s="217" t="s">
        <v>46</v>
      </c>
      <c r="C7" s="279" t="s">
        <v>47</v>
      </c>
      <c r="D7" s="279" t="s">
        <v>48</v>
      </c>
      <c r="E7" s="342" t="s">
        <v>364</v>
      </c>
      <c r="F7" s="301" t="s">
        <v>240</v>
      </c>
      <c r="G7" s="301" t="s">
        <v>336</v>
      </c>
    </row>
    <row r="8" spans="1:7" ht="15">
      <c r="A8" s="228" t="s">
        <v>2662</v>
      </c>
      <c r="B8" s="228" t="s">
        <v>2663</v>
      </c>
      <c r="C8" s="242">
        <v>11431325361.55</v>
      </c>
      <c r="D8" s="242">
        <v>15666739471.98</v>
      </c>
      <c r="E8" s="242">
        <f>D8-C8</f>
        <v>4235414110.4300003</v>
      </c>
      <c r="F8" s="300"/>
      <c r="G8" s="273"/>
    </row>
    <row r="9" spans="1:7" ht="15">
      <c r="A9" s="271"/>
      <c r="B9" s="241" t="s">
        <v>363</v>
      </c>
      <c r="C9" s="229">
        <f>SUM(C8:C8)</f>
        <v>11431325361.55</v>
      </c>
      <c r="D9" s="229">
        <f>SUM(D8:D8)</f>
        <v>15666739471.98</v>
      </c>
      <c r="E9" s="209">
        <f>SUM(E8:E8)</f>
        <v>4235414110.4300003</v>
      </c>
      <c r="F9" s="341"/>
      <c r="G9" s="341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SheetLayoutView="11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58" t="s">
        <v>142</v>
      </c>
      <c r="B2" s="459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68" t="s">
        <v>207</v>
      </c>
      <c r="B6" s="92"/>
      <c r="C6" s="92"/>
      <c r="D6" s="92"/>
      <c r="E6" s="92"/>
      <c r="F6" s="92"/>
      <c r="G6" s="93"/>
    </row>
    <row r="7" spans="1:7" ht="14.1" customHeight="1">
      <c r="A7" s="139" t="s">
        <v>168</v>
      </c>
      <c r="B7" s="92"/>
      <c r="C7" s="92"/>
      <c r="D7" s="92"/>
      <c r="E7" s="92"/>
      <c r="F7" s="92"/>
      <c r="G7" s="93"/>
    </row>
    <row r="8" spans="1:7" ht="14.1" customHeight="1">
      <c r="A8" s="139" t="s">
        <v>208</v>
      </c>
      <c r="B8" s="12"/>
      <c r="C8" s="12"/>
      <c r="D8" s="12"/>
      <c r="E8" s="12"/>
      <c r="F8" s="12"/>
      <c r="G8" s="96"/>
    </row>
    <row r="9" spans="1:7" ht="14.1" customHeight="1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210</v>
      </c>
      <c r="B10" s="97"/>
      <c r="C10" s="97"/>
      <c r="D10" s="97"/>
      <c r="E10" s="97"/>
      <c r="F10" s="97"/>
      <c r="G10" s="98"/>
    </row>
    <row r="11" spans="1:7" ht="15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2"/>
  <sheetViews>
    <sheetView zoomScaleSheetLayoutView="100" workbookViewId="0" topLeftCell="A1">
      <selection activeCell="B8" activeCellId="1" sqref="A1:H32 B8"/>
    </sheetView>
  </sheetViews>
  <sheetFormatPr defaultColWidth="11.421875" defaultRowHeight="15"/>
  <cols>
    <col min="1" max="1" width="22.28125" style="89" customWidth="1"/>
    <col min="2" max="2" width="37.140625" style="89" bestFit="1" customWidth="1"/>
    <col min="3" max="6" width="10.00390625" style="7" bestFit="1" customWidth="1"/>
    <col min="7" max="7" width="8.7109375" style="7" bestFit="1" customWidth="1"/>
    <col min="8" max="8" width="12.00390625" style="7" bestFit="1" customWidth="1"/>
    <col min="9" max="10" width="11.421875" style="89" customWidth="1"/>
    <col min="11" max="16384" width="11.421875" style="89" customWidth="1"/>
  </cols>
  <sheetData>
    <row r="1" spans="1:8" ht="15">
      <c r="A1" s="3" t="s">
        <v>43</v>
      </c>
      <c r="B1" s="3"/>
      <c r="H1" s="250"/>
    </row>
    <row r="2" spans="1:5" ht="15">
      <c r="A2" s="3" t="s">
        <v>138</v>
      </c>
      <c r="B2" s="3"/>
      <c r="C2" s="9"/>
      <c r="D2" s="9"/>
      <c r="E2" s="9"/>
    </row>
    <row r="3" spans="2:5" ht="15">
      <c r="B3" s="3"/>
      <c r="C3" s="9"/>
      <c r="D3" s="9"/>
      <c r="E3" s="9"/>
    </row>
    <row r="5" spans="1:8" s="246" customFormat="1" ht="11.25" customHeight="1">
      <c r="A5" s="249" t="s">
        <v>256</v>
      </c>
      <c r="B5" s="249"/>
      <c r="C5" s="248"/>
      <c r="D5" s="248"/>
      <c r="E5" s="248"/>
      <c r="F5" s="7"/>
      <c r="G5" s="7"/>
      <c r="H5" s="247" t="s">
        <v>253</v>
      </c>
    </row>
    <row r="6" spans="1:8" ht="15">
      <c r="A6" s="239"/>
      <c r="B6" s="239"/>
      <c r="C6" s="237"/>
      <c r="D6" s="237"/>
      <c r="E6" s="237"/>
      <c r="F6" s="237"/>
      <c r="G6" s="237"/>
      <c r="H6" s="237"/>
    </row>
    <row r="7" spans="1:8" ht="15" customHeight="1">
      <c r="A7" s="218" t="s">
        <v>45</v>
      </c>
      <c r="B7" s="217" t="s">
        <v>46</v>
      </c>
      <c r="C7" s="215" t="s">
        <v>241</v>
      </c>
      <c r="D7" s="245">
        <v>2016</v>
      </c>
      <c r="E7" s="245">
        <v>2015</v>
      </c>
      <c r="F7" s="244" t="s">
        <v>252</v>
      </c>
      <c r="G7" s="244" t="s">
        <v>251</v>
      </c>
      <c r="H7" s="243" t="s">
        <v>250</v>
      </c>
    </row>
    <row r="8" spans="1:8" ht="15">
      <c r="A8" s="228" t="s">
        <v>465</v>
      </c>
      <c r="B8" s="228" t="s">
        <v>466</v>
      </c>
      <c r="C8" s="242">
        <v>0</v>
      </c>
      <c r="D8" s="242">
        <v>79356.55</v>
      </c>
      <c r="E8" s="242">
        <v>79356.55</v>
      </c>
      <c r="F8" s="242">
        <v>78907.25</v>
      </c>
      <c r="G8" s="242">
        <v>76211.67</v>
      </c>
      <c r="H8" s="242">
        <v>86255.84</v>
      </c>
    </row>
    <row r="9" spans="1:8" ht="15">
      <c r="A9" s="228" t="s">
        <v>467</v>
      </c>
      <c r="B9" s="228" t="s">
        <v>468</v>
      </c>
      <c r="C9" s="242">
        <v>7947.07</v>
      </c>
      <c r="D9" s="242">
        <v>2092959.74</v>
      </c>
      <c r="E9" s="242">
        <v>79356.55</v>
      </c>
      <c r="F9" s="242">
        <v>4527406.57</v>
      </c>
      <c r="G9" s="242">
        <v>0</v>
      </c>
      <c r="H9" s="242">
        <v>0</v>
      </c>
    </row>
    <row r="10" spans="1:8" ht="15">
      <c r="A10" s="228" t="s">
        <v>469</v>
      </c>
      <c r="B10" s="228" t="s">
        <v>470</v>
      </c>
      <c r="C10" s="242">
        <v>89934.8</v>
      </c>
      <c r="D10" s="242">
        <v>79180.25</v>
      </c>
      <c r="E10" s="242">
        <v>79356.55</v>
      </c>
      <c r="F10" s="242">
        <v>18823.36</v>
      </c>
      <c r="G10" s="242">
        <v>18823.36</v>
      </c>
      <c r="H10" s="242">
        <v>0</v>
      </c>
    </row>
    <row r="11" spans="1:8" ht="15">
      <c r="A11" s="228" t="s">
        <v>471</v>
      </c>
      <c r="B11" s="228" t="s">
        <v>472</v>
      </c>
      <c r="C11" s="242">
        <v>9148619.5</v>
      </c>
      <c r="D11" s="242">
        <v>0</v>
      </c>
      <c r="E11" s="242">
        <v>2030000</v>
      </c>
      <c r="F11" s="242">
        <v>0</v>
      </c>
      <c r="G11" s="242">
        <v>0</v>
      </c>
      <c r="H11" s="242">
        <v>0</v>
      </c>
    </row>
    <row r="12" spans="1:8" ht="15">
      <c r="A12" s="228" t="s">
        <v>473</v>
      </c>
      <c r="B12" s="228" t="s">
        <v>474</v>
      </c>
      <c r="C12" s="242">
        <v>64660.13</v>
      </c>
      <c r="D12" s="242">
        <v>87930.25</v>
      </c>
      <c r="E12" s="242">
        <v>79356.55</v>
      </c>
      <c r="F12" s="242">
        <v>0</v>
      </c>
      <c r="G12" s="242">
        <v>0</v>
      </c>
      <c r="H12" s="242">
        <v>0</v>
      </c>
    </row>
    <row r="13" spans="1:8" ht="15">
      <c r="A13" s="241"/>
      <c r="B13" s="241" t="s">
        <v>255</v>
      </c>
      <c r="C13" s="240">
        <f aca="true" t="shared" si="0" ref="C13:H13">SUM(C8:C12)</f>
        <v>9311161.5</v>
      </c>
      <c r="D13" s="240">
        <f t="shared" si="0"/>
        <v>2339426.79</v>
      </c>
      <c r="E13" s="240">
        <f t="shared" si="0"/>
        <v>2347426.1999999997</v>
      </c>
      <c r="F13" s="240">
        <f t="shared" si="0"/>
        <v>4625137.180000001</v>
      </c>
      <c r="G13" s="240">
        <f t="shared" si="0"/>
        <v>95035.03</v>
      </c>
      <c r="H13" s="240">
        <f t="shared" si="0"/>
        <v>86255.84</v>
      </c>
    </row>
    <row r="14" spans="1:8" ht="15">
      <c r="A14" s="60"/>
      <c r="B14" s="60"/>
      <c r="C14" s="221"/>
      <c r="D14" s="221"/>
      <c r="E14" s="221"/>
      <c r="F14" s="221"/>
      <c r="G14" s="221"/>
      <c r="H14" s="221"/>
    </row>
    <row r="15" spans="1:8" ht="15">
      <c r="A15" s="60"/>
      <c r="B15" s="60"/>
      <c r="C15" s="221"/>
      <c r="D15" s="221"/>
      <c r="E15" s="221"/>
      <c r="F15" s="221"/>
      <c r="G15" s="221"/>
      <c r="H15" s="221"/>
    </row>
    <row r="16" spans="1:8" s="246" customFormat="1" ht="11.25" customHeight="1">
      <c r="A16" s="249" t="s">
        <v>254</v>
      </c>
      <c r="B16" s="249"/>
      <c r="C16" s="248"/>
      <c r="D16" s="248"/>
      <c r="E16" s="248"/>
      <c r="F16" s="7"/>
      <c r="G16" s="7"/>
      <c r="H16" s="247" t="s">
        <v>253</v>
      </c>
    </row>
    <row r="17" spans="1:8" ht="15">
      <c r="A17" s="239"/>
      <c r="B17" s="239"/>
      <c r="C17" s="237"/>
      <c r="D17" s="237"/>
      <c r="E17" s="237"/>
      <c r="F17" s="237"/>
      <c r="G17" s="237"/>
      <c r="H17" s="237"/>
    </row>
    <row r="18" spans="1:8" ht="15" customHeight="1">
      <c r="A18" s="218" t="s">
        <v>45</v>
      </c>
      <c r="B18" s="217" t="s">
        <v>46</v>
      </c>
      <c r="C18" s="215" t="s">
        <v>241</v>
      </c>
      <c r="D18" s="245">
        <v>2016</v>
      </c>
      <c r="E18" s="245">
        <v>2015</v>
      </c>
      <c r="F18" s="244" t="s">
        <v>252</v>
      </c>
      <c r="G18" s="244" t="s">
        <v>251</v>
      </c>
      <c r="H18" s="243" t="s">
        <v>250</v>
      </c>
    </row>
    <row r="19" spans="1:8" ht="15">
      <c r="A19" s="228" t="s">
        <v>475</v>
      </c>
      <c r="B19" s="228" t="s">
        <v>476</v>
      </c>
      <c r="C19" s="242">
        <v>1247973.8</v>
      </c>
      <c r="D19" s="242">
        <v>1625928.1</v>
      </c>
      <c r="E19" s="242">
        <v>333564.2</v>
      </c>
      <c r="F19" s="242">
        <v>75459.4</v>
      </c>
      <c r="G19" s="242">
        <v>43500</v>
      </c>
      <c r="H19" s="242">
        <v>0</v>
      </c>
    </row>
    <row r="20" spans="1:8" ht="15">
      <c r="A20" s="228" t="s">
        <v>477</v>
      </c>
      <c r="B20" s="228" t="s">
        <v>478</v>
      </c>
      <c r="C20" s="242">
        <v>0</v>
      </c>
      <c r="D20" s="242">
        <v>479.78</v>
      </c>
      <c r="E20" s="242">
        <v>1234.3</v>
      </c>
      <c r="F20" s="242">
        <v>1314.62</v>
      </c>
      <c r="G20" s="242">
        <v>204.6</v>
      </c>
      <c r="H20" s="242">
        <v>0</v>
      </c>
    </row>
    <row r="21" spans="1:8" ht="15">
      <c r="A21" s="228" t="s">
        <v>479</v>
      </c>
      <c r="B21" s="228" t="s">
        <v>480</v>
      </c>
      <c r="C21" s="242">
        <v>0</v>
      </c>
      <c r="D21" s="242">
        <v>3981.45</v>
      </c>
      <c r="E21" s="242">
        <v>748.06</v>
      </c>
      <c r="F21" s="242">
        <v>405.05</v>
      </c>
      <c r="G21" s="242">
        <v>-403.72</v>
      </c>
      <c r="H21" s="242">
        <v>0</v>
      </c>
    </row>
    <row r="22" spans="1:8" ht="15">
      <c r="A22" s="228" t="s">
        <v>481</v>
      </c>
      <c r="B22" s="228" t="s">
        <v>482</v>
      </c>
      <c r="C22" s="242">
        <v>0</v>
      </c>
      <c r="D22" s="242">
        <v>0</v>
      </c>
      <c r="E22" s="242">
        <v>0</v>
      </c>
      <c r="F22" s="242">
        <v>2514.96</v>
      </c>
      <c r="G22" s="242">
        <v>0</v>
      </c>
      <c r="H22" s="242">
        <v>0</v>
      </c>
    </row>
    <row r="23" spans="1:8" ht="15">
      <c r="A23" s="228" t="s">
        <v>483</v>
      </c>
      <c r="B23" s="228" t="s">
        <v>484</v>
      </c>
      <c r="C23" s="242">
        <v>0</v>
      </c>
      <c r="D23" s="242">
        <v>0</v>
      </c>
      <c r="E23" s="242">
        <v>0</v>
      </c>
      <c r="F23" s="242">
        <v>0</v>
      </c>
      <c r="G23" s="242">
        <v>0</v>
      </c>
      <c r="H23" s="242">
        <v>0</v>
      </c>
    </row>
    <row r="24" spans="1:8" ht="15">
      <c r="A24" s="228" t="s">
        <v>485</v>
      </c>
      <c r="B24" s="228" t="s">
        <v>486</v>
      </c>
      <c r="C24" s="242">
        <v>0</v>
      </c>
      <c r="D24" s="242">
        <v>3471.18</v>
      </c>
      <c r="E24" s="242">
        <v>11459.55</v>
      </c>
      <c r="F24" s="242">
        <v>8817.53</v>
      </c>
      <c r="G24" s="242">
        <v>26245.36</v>
      </c>
      <c r="H24" s="242">
        <v>0</v>
      </c>
    </row>
    <row r="25" spans="1:8" ht="15">
      <c r="A25" s="228" t="s">
        <v>487</v>
      </c>
      <c r="B25" s="228" t="s">
        <v>488</v>
      </c>
      <c r="C25" s="242">
        <v>0</v>
      </c>
      <c r="D25" s="242">
        <v>7234.5</v>
      </c>
      <c r="E25" s="242">
        <v>5073.65</v>
      </c>
      <c r="F25" s="242">
        <v>16586.92</v>
      </c>
      <c r="G25" s="242">
        <v>20017.5</v>
      </c>
      <c r="H25" s="242">
        <v>0</v>
      </c>
    </row>
    <row r="26" spans="1:8" ht="15">
      <c r="A26" s="228" t="s">
        <v>489</v>
      </c>
      <c r="B26" s="228" t="s">
        <v>490</v>
      </c>
      <c r="C26" s="242">
        <v>0</v>
      </c>
      <c r="D26" s="242">
        <v>3936.31</v>
      </c>
      <c r="E26" s="242">
        <v>0</v>
      </c>
      <c r="F26" s="242">
        <v>1594.26</v>
      </c>
      <c r="G26" s="242">
        <v>3662.34</v>
      </c>
      <c r="H26" s="242">
        <v>0</v>
      </c>
    </row>
    <row r="27" spans="1:8" ht="15">
      <c r="A27" s="228" t="s">
        <v>491</v>
      </c>
      <c r="B27" s="228" t="s">
        <v>492</v>
      </c>
      <c r="C27" s="242">
        <v>0</v>
      </c>
      <c r="D27" s="242">
        <v>8662.56</v>
      </c>
      <c r="E27" s="242">
        <v>11639</v>
      </c>
      <c r="F27" s="242">
        <v>15194.76</v>
      </c>
      <c r="G27" s="242">
        <v>-1216.65</v>
      </c>
      <c r="H27" s="242">
        <v>0</v>
      </c>
    </row>
    <row r="28" spans="1:8" ht="15">
      <c r="A28" s="228" t="s">
        <v>493</v>
      </c>
      <c r="B28" s="228" t="s">
        <v>494</v>
      </c>
      <c r="C28" s="242">
        <v>0</v>
      </c>
      <c r="D28" s="242">
        <v>33577.17</v>
      </c>
      <c r="E28" s="242">
        <v>12493.42</v>
      </c>
      <c r="F28" s="242">
        <v>984.67</v>
      </c>
      <c r="G28" s="242">
        <v>19763.43</v>
      </c>
      <c r="H28" s="242">
        <v>0</v>
      </c>
    </row>
    <row r="29" spans="1:8" ht="15">
      <c r="A29" s="228" t="s">
        <v>495</v>
      </c>
      <c r="B29" s="228" t="s">
        <v>496</v>
      </c>
      <c r="C29" s="242">
        <v>0</v>
      </c>
      <c r="D29" s="242">
        <v>59405.15</v>
      </c>
      <c r="E29" s="242">
        <v>1062.82</v>
      </c>
      <c r="F29" s="242">
        <v>9524.22</v>
      </c>
      <c r="G29" s="242">
        <v>0</v>
      </c>
      <c r="H29" s="242">
        <v>0</v>
      </c>
    </row>
    <row r="30" spans="1:8" ht="15">
      <c r="A30" s="228" t="s">
        <v>497</v>
      </c>
      <c r="B30" s="228" t="s">
        <v>498</v>
      </c>
      <c r="C30" s="242">
        <v>0</v>
      </c>
      <c r="D30" s="242">
        <v>147700</v>
      </c>
      <c r="E30" s="242">
        <v>147700</v>
      </c>
      <c r="F30" s="242">
        <v>147700</v>
      </c>
      <c r="G30" s="242">
        <v>147700</v>
      </c>
      <c r="H30" s="242">
        <v>0</v>
      </c>
    </row>
    <row r="31" spans="1:8" ht="15">
      <c r="A31" s="228" t="s">
        <v>499</v>
      </c>
      <c r="B31" s="228" t="s">
        <v>500</v>
      </c>
      <c r="C31" s="242">
        <v>0</v>
      </c>
      <c r="D31" s="242">
        <v>0</v>
      </c>
      <c r="E31" s="242">
        <v>0</v>
      </c>
      <c r="F31" s="242">
        <v>0</v>
      </c>
      <c r="G31" s="242">
        <v>0</v>
      </c>
      <c r="H31" s="242">
        <v>0</v>
      </c>
    </row>
    <row r="32" spans="1:8" ht="15">
      <c r="A32" s="241"/>
      <c r="B32" s="241" t="s">
        <v>249</v>
      </c>
      <c r="C32" s="240">
        <f aca="true" t="shared" si="1" ref="C32:H32">SUM(C19:C31)</f>
        <v>1247973.8</v>
      </c>
      <c r="D32" s="240">
        <f t="shared" si="1"/>
        <v>1894376.2</v>
      </c>
      <c r="E32" s="240">
        <f t="shared" si="1"/>
        <v>524975</v>
      </c>
      <c r="F32" s="240">
        <f t="shared" si="1"/>
        <v>280096.39</v>
      </c>
      <c r="G32" s="240">
        <f t="shared" si="1"/>
        <v>259472.86</v>
      </c>
      <c r="H32" s="240">
        <f t="shared" si="1"/>
        <v>0</v>
      </c>
    </row>
  </sheetData>
  <dataValidations count="8">
    <dataValidation allowBlank="1" showInputMessage="1" showErrorMessage="1" prompt="Saldo final al 31 de diciembre de 2016." sqref="D7 D18"/>
    <dataValidation allowBlank="1" showInputMessage="1" showErrorMessage="1" prompt="Saldo final de la Información Financiera Trimestral que se presenta (trimestral: 1er, 2do, 3ro. o 4to.)." sqref="C18 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Saldo final al 31 de diciembre de 2015." sqref="E7 E18"/>
    <dataValidation allowBlank="1" showInputMessage="1" showErrorMessage="1" prompt="Saldo final al 31 de diciembre de 2014." sqref="F18 F7"/>
    <dataValidation allowBlank="1" showInputMessage="1" showErrorMessage="1" prompt="Saldo final al 31 de diciembre de 2013." sqref="G7 G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al 31 de diciembre de 2012." sqref="H7 H18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0"/>
  <sheetViews>
    <sheetView zoomScaleSheetLayoutView="100" workbookViewId="0" topLeftCell="A1">
      <selection activeCell="F17" sqref="F17"/>
    </sheetView>
  </sheetViews>
  <sheetFormatPr defaultColWidth="11.421875" defaultRowHeight="15"/>
  <cols>
    <col min="1" max="1" width="22.140625" style="89" customWidth="1"/>
    <col min="2" max="2" width="30.7109375" style="89" bestFit="1" customWidth="1"/>
    <col min="3" max="4" width="13.00390625" style="7" bestFit="1" customWidth="1"/>
    <col min="5" max="5" width="12.28125" style="7" bestFit="1" customWidth="1"/>
    <col min="6" max="6" width="17.7109375" style="89" customWidth="1"/>
    <col min="7" max="16384" width="11.421875" style="89" customWidth="1"/>
  </cols>
  <sheetData>
    <row r="1" spans="1:6" s="12" customFormat="1" ht="15">
      <c r="A1" s="21" t="s">
        <v>43</v>
      </c>
      <c r="B1" s="21"/>
      <c r="C1" s="13"/>
      <c r="D1" s="13"/>
      <c r="E1" s="13"/>
      <c r="F1" s="5"/>
    </row>
    <row r="2" spans="1:5" s="12" customFormat="1" ht="15">
      <c r="A2" s="21" t="s">
        <v>0</v>
      </c>
      <c r="B2" s="21"/>
      <c r="C2" s="13"/>
      <c r="D2" s="13"/>
      <c r="E2" s="13"/>
    </row>
    <row r="3" spans="3:5" s="12" customFormat="1" ht="15">
      <c r="C3" s="13"/>
      <c r="D3" s="13"/>
      <c r="E3" s="13"/>
    </row>
    <row r="4" spans="3:5" s="12" customFormat="1" ht="15">
      <c r="C4" s="13"/>
      <c r="D4" s="13"/>
      <c r="E4" s="13"/>
    </row>
    <row r="5" spans="1:6" s="12" customFormat="1" ht="15">
      <c r="A5" s="207" t="s">
        <v>369</v>
      </c>
      <c r="B5" s="207"/>
      <c r="C5" s="13"/>
      <c r="D5" s="13"/>
      <c r="E5" s="13"/>
      <c r="F5" s="189" t="s">
        <v>368</v>
      </c>
    </row>
    <row r="6" spans="1:5" s="24" customFormat="1" ht="15">
      <c r="A6" s="268"/>
      <c r="B6" s="268"/>
      <c r="C6" s="23"/>
      <c r="D6" s="320"/>
      <c r="E6" s="320"/>
    </row>
    <row r="7" spans="1:6" ht="15">
      <c r="A7" s="218" t="s">
        <v>45</v>
      </c>
      <c r="B7" s="217" t="s">
        <v>46</v>
      </c>
      <c r="C7" s="279" t="s">
        <v>47</v>
      </c>
      <c r="D7" s="279" t="s">
        <v>48</v>
      </c>
      <c r="E7" s="342" t="s">
        <v>364</v>
      </c>
      <c r="F7" s="342" t="s">
        <v>336</v>
      </c>
    </row>
    <row r="8" spans="1:6" ht="15">
      <c r="A8" s="228" t="s">
        <v>2666</v>
      </c>
      <c r="B8" s="228" t="s">
        <v>2667</v>
      </c>
      <c r="C8" s="226">
        <v>1340485239.26</v>
      </c>
      <c r="D8" s="226">
        <v>1141159533.8499994</v>
      </c>
      <c r="E8" s="242">
        <f>D8-C8</f>
        <v>-199325705.41000056</v>
      </c>
      <c r="F8" s="344"/>
    </row>
    <row r="9" spans="1:6" ht="15">
      <c r="A9" s="228" t="s">
        <v>2668</v>
      </c>
      <c r="B9" s="228" t="s">
        <v>2669</v>
      </c>
      <c r="C9" s="226">
        <v>-14247586.28</v>
      </c>
      <c r="D9" s="226">
        <v>865003326.1199998</v>
      </c>
      <c r="E9" s="242">
        <f>D9-C9</f>
        <v>879250912.3999997</v>
      </c>
      <c r="F9" s="344"/>
    </row>
    <row r="10" spans="1:6" ht="15">
      <c r="A10" s="241"/>
      <c r="B10" s="241" t="s">
        <v>367</v>
      </c>
      <c r="C10" s="240">
        <f>SUM(C8:C9)</f>
        <v>1326237652.98</v>
      </c>
      <c r="D10" s="240">
        <f>SUM(D8:D9)</f>
        <v>2006162859.9699993</v>
      </c>
      <c r="E10" s="240">
        <f>SUM(E8:E9)</f>
        <v>679925206.9899992</v>
      </c>
      <c r="F10" s="241"/>
    </row>
  </sheetData>
  <protectedRanges>
    <protectedRange sqref="F10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8" t="s">
        <v>142</v>
      </c>
      <c r="B2" s="459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68" t="s">
        <v>207</v>
      </c>
      <c r="B6" s="131"/>
      <c r="C6" s="131"/>
      <c r="D6" s="131"/>
      <c r="E6" s="131"/>
      <c r="F6" s="132"/>
    </row>
    <row r="7" spans="1:6" ht="14.1" customHeight="1">
      <c r="A7" s="139" t="s">
        <v>168</v>
      </c>
      <c r="B7" s="92"/>
      <c r="C7" s="92"/>
      <c r="D7" s="92"/>
      <c r="E7" s="92"/>
      <c r="F7" s="93"/>
    </row>
    <row r="8" spans="1:6" ht="14.1" customHeight="1">
      <c r="A8" s="139" t="s">
        <v>208</v>
      </c>
      <c r="B8" s="12"/>
      <c r="C8" s="12"/>
      <c r="D8" s="12"/>
      <c r="E8" s="12"/>
      <c r="F8" s="96"/>
    </row>
    <row r="9" spans="1:6" ht="14.1" customHeight="1" thickBot="1">
      <c r="A9" s="144" t="s">
        <v>211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zoomScaleSheetLayoutView="100" workbookViewId="0" topLeftCell="A1">
      <selection activeCell="A1" sqref="A1:E22"/>
    </sheetView>
  </sheetViews>
  <sheetFormatPr defaultColWidth="11.421875" defaultRowHeight="15"/>
  <cols>
    <col min="1" max="1" width="23.421875" style="60" customWidth="1"/>
    <col min="2" max="2" width="23.00390625" style="60" bestFit="1" customWidth="1"/>
    <col min="3" max="4" width="13.00390625" style="36" bestFit="1" customWidth="1"/>
    <col min="5" max="5" width="14.421875" style="36" bestFit="1" customWidth="1"/>
    <col min="6" max="16384" width="11.421875" style="89" customWidth="1"/>
  </cols>
  <sheetData>
    <row r="1" spans="1:5" s="12" customFormat="1" ht="15">
      <c r="A1" s="21" t="s">
        <v>43</v>
      </c>
      <c r="B1" s="21"/>
      <c r="C1" s="22"/>
      <c r="D1" s="22"/>
      <c r="E1" s="250"/>
    </row>
    <row r="2" spans="1:5" s="12" customFormat="1" ht="15">
      <c r="A2" s="21" t="s">
        <v>0</v>
      </c>
      <c r="B2" s="21"/>
      <c r="C2" s="22"/>
      <c r="D2" s="22"/>
      <c r="E2" s="22"/>
    </row>
    <row r="3" spans="3:5" s="12" customFormat="1" ht="15">
      <c r="C3" s="22"/>
      <c r="D3" s="22"/>
      <c r="E3" s="22"/>
    </row>
    <row r="4" spans="3:5" s="12" customFormat="1" ht="15">
      <c r="C4" s="22"/>
      <c r="D4" s="22"/>
      <c r="E4" s="22"/>
    </row>
    <row r="5" spans="1:5" s="12" customFormat="1" ht="15">
      <c r="A5" s="295" t="s">
        <v>372</v>
      </c>
      <c r="C5" s="22"/>
      <c r="D5" s="22"/>
      <c r="E5" s="348" t="s">
        <v>371</v>
      </c>
    </row>
    <row r="6" spans="1:5" s="24" customFormat="1" ht="15">
      <c r="A6" s="214"/>
      <c r="B6" s="214"/>
      <c r="C6" s="347"/>
      <c r="D6" s="346"/>
      <c r="E6" s="346"/>
    </row>
    <row r="7" spans="1:5" ht="15">
      <c r="A7" s="218" t="s">
        <v>45</v>
      </c>
      <c r="B7" s="217" t="s">
        <v>46</v>
      </c>
      <c r="C7" s="279" t="s">
        <v>47</v>
      </c>
      <c r="D7" s="279" t="s">
        <v>48</v>
      </c>
      <c r="E7" s="279" t="s">
        <v>49</v>
      </c>
    </row>
    <row r="8" spans="1:5" ht="15">
      <c r="A8" s="273" t="s">
        <v>2670</v>
      </c>
      <c r="B8" s="273" t="s">
        <v>2671</v>
      </c>
      <c r="C8" s="242">
        <v>922000</v>
      </c>
      <c r="D8" s="242">
        <v>927618.66</v>
      </c>
      <c r="E8" s="242">
        <f>D8-C8</f>
        <v>5618.660000000033</v>
      </c>
    </row>
    <row r="9" spans="1:5" ht="15">
      <c r="A9" s="273" t="s">
        <v>2672</v>
      </c>
      <c r="B9" s="273" t="s">
        <v>2673</v>
      </c>
      <c r="C9" s="242">
        <v>10751696.76</v>
      </c>
      <c r="D9" s="242">
        <v>7752033.67</v>
      </c>
      <c r="E9" s="242">
        <f aca="true" t="shared" si="0" ref="E9:E21">D9-C9</f>
        <v>-2999663.09</v>
      </c>
    </row>
    <row r="10" spans="1:5" ht="15">
      <c r="A10" s="273" t="s">
        <v>2674</v>
      </c>
      <c r="B10" s="273" t="s">
        <v>2675</v>
      </c>
      <c r="C10" s="242">
        <v>119762681.35</v>
      </c>
      <c r="D10" s="242">
        <v>240773158.81</v>
      </c>
      <c r="E10" s="242">
        <f t="shared" si="0"/>
        <v>121010477.46000001</v>
      </c>
    </row>
    <row r="11" spans="1:5" ht="15">
      <c r="A11" s="273" t="s">
        <v>2676</v>
      </c>
      <c r="B11" s="273" t="s">
        <v>2677</v>
      </c>
      <c r="C11" s="242">
        <v>4212533.36</v>
      </c>
      <c r="D11" s="242">
        <v>14166357.29</v>
      </c>
      <c r="E11" s="242">
        <f t="shared" si="0"/>
        <v>9953823.93</v>
      </c>
    </row>
    <row r="12" spans="1:5" ht="15">
      <c r="A12" s="273" t="s">
        <v>2678</v>
      </c>
      <c r="B12" s="273" t="s">
        <v>2679</v>
      </c>
      <c r="C12" s="242">
        <v>124480902.95</v>
      </c>
      <c r="D12" s="242">
        <v>44652136.73</v>
      </c>
      <c r="E12" s="242">
        <f t="shared" si="0"/>
        <v>-79828766.22</v>
      </c>
    </row>
    <row r="13" spans="1:5" ht="15">
      <c r="A13" s="273" t="s">
        <v>2680</v>
      </c>
      <c r="B13" s="273" t="s">
        <v>2681</v>
      </c>
      <c r="C13" s="242">
        <v>165329040.33</v>
      </c>
      <c r="D13" s="242">
        <v>212123207.38</v>
      </c>
      <c r="E13" s="242">
        <f t="shared" si="0"/>
        <v>46794167.04999998</v>
      </c>
    </row>
    <row r="14" spans="1:5" ht="15">
      <c r="A14" s="273" t="s">
        <v>2682</v>
      </c>
      <c r="B14" s="273" t="s">
        <v>2683</v>
      </c>
      <c r="C14" s="242">
        <v>2080403.97</v>
      </c>
      <c r="D14" s="242">
        <v>1248557.2</v>
      </c>
      <c r="E14" s="242">
        <f t="shared" si="0"/>
        <v>-831846.77</v>
      </c>
    </row>
    <row r="15" spans="1:5" ht="15">
      <c r="A15" s="273" t="s">
        <v>2684</v>
      </c>
      <c r="B15" s="273" t="s">
        <v>2685</v>
      </c>
      <c r="C15" s="242">
        <v>2238592.03</v>
      </c>
      <c r="D15" s="242">
        <v>210602703.39</v>
      </c>
      <c r="E15" s="242">
        <f t="shared" si="0"/>
        <v>208364111.35999998</v>
      </c>
    </row>
    <row r="16" spans="1:5" ht="15">
      <c r="A16" s="273" t="s">
        <v>2686</v>
      </c>
      <c r="B16" s="273" t="s">
        <v>2687</v>
      </c>
      <c r="C16" s="242">
        <v>297253081.96</v>
      </c>
      <c r="D16" s="242">
        <v>241491434.37</v>
      </c>
      <c r="E16" s="242">
        <f t="shared" si="0"/>
        <v>-55761647.589999974</v>
      </c>
    </row>
    <row r="17" spans="1:5" ht="15">
      <c r="A17" s="273" t="s">
        <v>2688</v>
      </c>
      <c r="B17" s="273" t="s">
        <v>2689</v>
      </c>
      <c r="C17" s="242">
        <v>2203014.86</v>
      </c>
      <c r="D17" s="242">
        <v>3227549.73</v>
      </c>
      <c r="E17" s="242">
        <f t="shared" si="0"/>
        <v>1024534.8700000001</v>
      </c>
    </row>
    <row r="18" spans="1:5" ht="15">
      <c r="A18" s="273" t="s">
        <v>454</v>
      </c>
      <c r="B18" s="273" t="s">
        <v>455</v>
      </c>
      <c r="C18" s="242">
        <v>89492671.77</v>
      </c>
      <c r="D18" s="242">
        <v>345143465.59</v>
      </c>
      <c r="E18" s="242">
        <f t="shared" si="0"/>
        <v>255650793.82</v>
      </c>
    </row>
    <row r="19" spans="1:5" ht="15">
      <c r="A19" s="273" t="s">
        <v>456</v>
      </c>
      <c r="B19" s="273" t="s">
        <v>457</v>
      </c>
      <c r="C19" s="242">
        <v>98100000</v>
      </c>
      <c r="D19" s="242">
        <v>71500000</v>
      </c>
      <c r="E19" s="242">
        <f t="shared" si="0"/>
        <v>-26600000</v>
      </c>
    </row>
    <row r="20" spans="1:5" ht="15">
      <c r="A20" s="273" t="s">
        <v>2690</v>
      </c>
      <c r="B20" s="273" t="s">
        <v>2691</v>
      </c>
      <c r="C20" s="242">
        <v>120000000</v>
      </c>
      <c r="D20" s="242">
        <v>0</v>
      </c>
      <c r="E20" s="242">
        <f t="shared" si="0"/>
        <v>-120000000</v>
      </c>
    </row>
    <row r="21" spans="1:5" ht="15">
      <c r="A21" s="273" t="s">
        <v>458</v>
      </c>
      <c r="B21" s="273" t="s">
        <v>459</v>
      </c>
      <c r="C21" s="242">
        <v>199892861.12</v>
      </c>
      <c r="D21" s="242">
        <v>200000000</v>
      </c>
      <c r="E21" s="242">
        <f t="shared" si="0"/>
        <v>107138.87999999523</v>
      </c>
    </row>
    <row r="22" spans="1:5" s="8" customFormat="1" ht="15">
      <c r="A22" s="241"/>
      <c r="B22" s="241" t="s">
        <v>370</v>
      </c>
      <c r="C22" s="240">
        <f>SUM(C8:C21)</f>
        <v>1236719480.46</v>
      </c>
      <c r="D22" s="240">
        <f>SUM(D8:D21)</f>
        <v>1593608222.82</v>
      </c>
      <c r="E22" s="240">
        <f>SUM(E8:E21)</f>
        <v>356888742.36</v>
      </c>
    </row>
    <row r="23" spans="1:5" s="8" customFormat="1" ht="15">
      <c r="A23" s="332"/>
      <c r="B23" s="332"/>
      <c r="C23" s="345"/>
      <c r="D23" s="345"/>
      <c r="E23" s="345"/>
    </row>
  </sheetData>
  <dataValidations count="5" disablePrompts="1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58" t="s">
        <v>142</v>
      </c>
      <c r="B2" s="459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4.1" customHeight="1">
      <c r="A4" s="137" t="s">
        <v>233</v>
      </c>
      <c r="B4" s="94"/>
      <c r="C4" s="124"/>
      <c r="D4" s="124"/>
      <c r="E4" s="133"/>
    </row>
    <row r="5" spans="1:5" ht="14.1" customHeight="1">
      <c r="A5" s="139" t="s">
        <v>143</v>
      </c>
      <c r="B5" s="12"/>
      <c r="C5" s="22"/>
      <c r="D5" s="22"/>
      <c r="E5" s="134"/>
    </row>
    <row r="6" spans="1:5" ht="14.1" customHeight="1">
      <c r="A6" s="159" t="s">
        <v>167</v>
      </c>
      <c r="B6" s="104"/>
      <c r="C6" s="104"/>
      <c r="D6" s="104"/>
      <c r="E6" s="135"/>
    </row>
    <row r="7" spans="1:5" ht="14.1" customHeight="1">
      <c r="A7" s="159" t="s">
        <v>168</v>
      </c>
      <c r="B7" s="105"/>
      <c r="C7" s="105"/>
      <c r="D7" s="105"/>
      <c r="E7" s="106"/>
    </row>
    <row r="8" spans="1:5" ht="14.1" customHeight="1" thickBot="1">
      <c r="A8" s="141" t="s">
        <v>169</v>
      </c>
      <c r="B8" s="97"/>
      <c r="C8" s="120"/>
      <c r="D8" s="120"/>
      <c r="E8" s="121"/>
    </row>
    <row r="9" spans="1:5" ht="15">
      <c r="A9" s="88"/>
      <c r="B9" s="88"/>
      <c r="C9" s="4"/>
      <c r="D9" s="4"/>
      <c r="E9" s="4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zoomScaleSheetLayoutView="100" workbookViewId="0" topLeftCell="A1">
      <selection activeCell="E14" sqref="E14"/>
    </sheetView>
  </sheetViews>
  <sheetFormatPr defaultColWidth="11.421875" defaultRowHeight="15"/>
  <cols>
    <col min="1" max="1" width="23.421875" style="60" customWidth="1"/>
    <col min="2" max="2" width="50.7109375" style="60" customWidth="1"/>
    <col min="3" max="3" width="17.7109375" style="36" customWidth="1"/>
    <col min="4" max="4" width="12.7109375" style="37" bestFit="1" customWidth="1"/>
    <col min="5" max="16384" width="11.421875" style="89" customWidth="1"/>
  </cols>
  <sheetData>
    <row r="1" spans="1:4" s="12" customFormat="1" ht="15">
      <c r="A1" s="21" t="s">
        <v>43</v>
      </c>
      <c r="B1" s="21"/>
      <c r="C1" s="359"/>
      <c r="D1" s="361"/>
    </row>
    <row r="2" spans="1:4" s="12" customFormat="1" ht="15">
      <c r="A2" s="21" t="s">
        <v>0</v>
      </c>
      <c r="B2" s="21"/>
      <c r="C2" s="359"/>
      <c r="D2" s="360"/>
    </row>
    <row r="3" spans="1:4" s="12" customFormat="1" ht="15">
      <c r="A3" s="21"/>
      <c r="B3" s="21"/>
      <c r="C3" s="359"/>
      <c r="D3" s="360"/>
    </row>
    <row r="4" spans="3:4" s="12" customFormat="1" ht="15">
      <c r="C4" s="359"/>
      <c r="D4" s="360"/>
    </row>
    <row r="5" spans="1:4" s="12" customFormat="1" ht="15">
      <c r="A5" s="481" t="s">
        <v>377</v>
      </c>
      <c r="B5" s="482"/>
      <c r="C5" s="359"/>
      <c r="D5" s="358" t="s">
        <v>375</v>
      </c>
    </row>
    <row r="6" spans="1:4" ht="15">
      <c r="A6" s="357"/>
      <c r="B6" s="357"/>
      <c r="C6" s="356"/>
      <c r="D6" s="355"/>
    </row>
    <row r="7" spans="1:4" ht="15">
      <c r="A7" s="218" t="s">
        <v>45</v>
      </c>
      <c r="B7" s="217" t="s">
        <v>46</v>
      </c>
      <c r="C7" s="279" t="s">
        <v>49</v>
      </c>
      <c r="D7" s="301" t="s">
        <v>374</v>
      </c>
    </row>
    <row r="8" spans="1:4" ht="15">
      <c r="A8" s="353" t="s">
        <v>904</v>
      </c>
      <c r="B8" s="354" t="s">
        <v>905</v>
      </c>
      <c r="C8" s="352">
        <v>6835724601.249999</v>
      </c>
      <c r="D8" s="351">
        <f>C8/$C$21</f>
        <v>0.9485762284560633</v>
      </c>
    </row>
    <row r="9" spans="1:4" ht="15">
      <c r="A9" s="353" t="s">
        <v>906</v>
      </c>
      <c r="B9" s="354" t="s">
        <v>907</v>
      </c>
      <c r="C9" s="352">
        <v>0</v>
      </c>
      <c r="D9" s="351">
        <f aca="true" t="shared" si="0" ref="D9:D20">C9/$C$21</f>
        <v>0</v>
      </c>
    </row>
    <row r="10" spans="1:4" ht="15">
      <c r="A10" s="353" t="s">
        <v>910</v>
      </c>
      <c r="B10" s="354" t="s">
        <v>911</v>
      </c>
      <c r="C10" s="352">
        <v>0</v>
      </c>
      <c r="D10" s="351">
        <f t="shared" si="0"/>
        <v>0</v>
      </c>
    </row>
    <row r="11" spans="1:4" ht="15">
      <c r="A11" s="353" t="s">
        <v>916</v>
      </c>
      <c r="B11" s="354" t="s">
        <v>917</v>
      </c>
      <c r="C11" s="352">
        <v>50719590.09</v>
      </c>
      <c r="D11" s="351">
        <f t="shared" si="0"/>
        <v>0.007038229344056949</v>
      </c>
    </row>
    <row r="12" spans="1:4" ht="15">
      <c r="A12" s="353" t="s">
        <v>918</v>
      </c>
      <c r="B12" s="354" t="s">
        <v>919</v>
      </c>
      <c r="C12" s="352">
        <v>85996896.96000004</v>
      </c>
      <c r="D12" s="351">
        <f t="shared" si="0"/>
        <v>0.011933572069641978</v>
      </c>
    </row>
    <row r="13" spans="1:4" ht="15">
      <c r="A13" s="353" t="s">
        <v>920</v>
      </c>
      <c r="B13" s="354" t="s">
        <v>921</v>
      </c>
      <c r="C13" s="352">
        <v>73421662.61</v>
      </c>
      <c r="D13" s="351">
        <f t="shared" si="0"/>
        <v>0.010188538577582791</v>
      </c>
    </row>
    <row r="14" spans="1:4" ht="15">
      <c r="A14" s="353" t="s">
        <v>924</v>
      </c>
      <c r="B14" s="354" t="s">
        <v>925</v>
      </c>
      <c r="C14" s="352">
        <v>22514077.28</v>
      </c>
      <c r="D14" s="351">
        <f t="shared" si="0"/>
        <v>0.0031242216091510577</v>
      </c>
    </row>
    <row r="15" spans="1:4" ht="15">
      <c r="A15" s="353" t="s">
        <v>928</v>
      </c>
      <c r="B15" s="354" t="s">
        <v>929</v>
      </c>
      <c r="C15" s="352">
        <v>0</v>
      </c>
      <c r="D15" s="351">
        <f t="shared" si="0"/>
        <v>0</v>
      </c>
    </row>
    <row r="16" spans="1:4" ht="15">
      <c r="A16" s="353" t="s">
        <v>930</v>
      </c>
      <c r="B16" s="353" t="s">
        <v>917</v>
      </c>
      <c r="C16" s="352">
        <v>73949668.03</v>
      </c>
      <c r="D16" s="351">
        <f t="shared" si="0"/>
        <v>0.010261808555401437</v>
      </c>
    </row>
    <row r="17" spans="1:4" ht="15">
      <c r="A17" s="353" t="s">
        <v>931</v>
      </c>
      <c r="B17" s="354" t="s">
        <v>919</v>
      </c>
      <c r="C17" s="352">
        <v>63109349.28</v>
      </c>
      <c r="D17" s="351">
        <f t="shared" si="0"/>
        <v>0.008757524916874485</v>
      </c>
    </row>
    <row r="18" spans="1:4" ht="15">
      <c r="A18" s="353" t="s">
        <v>933</v>
      </c>
      <c r="B18" s="354" t="s">
        <v>923</v>
      </c>
      <c r="C18" s="352">
        <v>98105.87999999989</v>
      </c>
      <c r="D18" s="351">
        <f t="shared" si="0"/>
        <v>1.3613905045669285E-05</v>
      </c>
    </row>
    <row r="19" spans="1:4" ht="15">
      <c r="A19" s="353" t="s">
        <v>934</v>
      </c>
      <c r="B19" s="354" t="s">
        <v>927</v>
      </c>
      <c r="C19" s="352">
        <v>408549.0599999996</v>
      </c>
      <c r="D19" s="351">
        <f t="shared" si="0"/>
        <v>5.669332061786148E-05</v>
      </c>
    </row>
    <row r="20" spans="1:4" ht="15">
      <c r="A20" s="353" t="s">
        <v>935</v>
      </c>
      <c r="B20" s="354" t="s">
        <v>929</v>
      </c>
      <c r="C20" s="352">
        <v>357210.83999999997</v>
      </c>
      <c r="D20" s="351">
        <f t="shared" si="0"/>
        <v>4.956924556452446E-05</v>
      </c>
    </row>
    <row r="21" spans="1:4" ht="15">
      <c r="A21" s="350"/>
      <c r="B21" s="350" t="s">
        <v>315</v>
      </c>
      <c r="C21" s="349">
        <f>SUM(C8:C20)</f>
        <v>7206299711.279999</v>
      </c>
      <c r="D21" s="437">
        <f>SUM(D8:D20)</f>
        <v>1</v>
      </c>
    </row>
    <row r="24" spans="1:4" ht="15">
      <c r="A24" s="481" t="s">
        <v>376</v>
      </c>
      <c r="B24" s="482"/>
      <c r="C24" s="359"/>
      <c r="D24" s="358" t="s">
        <v>375</v>
      </c>
    </row>
    <row r="25" spans="1:4" ht="15">
      <c r="A25" s="357"/>
      <c r="B25" s="357"/>
      <c r="C25" s="356"/>
      <c r="D25" s="355"/>
    </row>
    <row r="26" spans="1:4" ht="15">
      <c r="A26" s="218" t="s">
        <v>45</v>
      </c>
      <c r="B26" s="217" t="s">
        <v>46</v>
      </c>
      <c r="C26" s="279" t="s">
        <v>49</v>
      </c>
      <c r="D26" s="301" t="s">
        <v>374</v>
      </c>
    </row>
    <row r="27" spans="1:4" ht="15">
      <c r="A27" s="353" t="s">
        <v>936</v>
      </c>
      <c r="B27" s="354" t="s">
        <v>937</v>
      </c>
      <c r="C27" s="352">
        <v>1645423.6499999985</v>
      </c>
      <c r="D27" s="351">
        <f>C27/$C$43</f>
        <v>0.024350105974654594</v>
      </c>
    </row>
    <row r="28" spans="1:4" ht="15">
      <c r="A28" s="353" t="s">
        <v>938</v>
      </c>
      <c r="B28" s="354" t="s">
        <v>939</v>
      </c>
      <c r="C28" s="352">
        <v>91792.27999999997</v>
      </c>
      <c r="D28" s="351">
        <f aca="true" t="shared" si="1" ref="D28:D42">C28/$C$43</f>
        <v>0.0013584050196769498</v>
      </c>
    </row>
    <row r="29" spans="1:4" ht="15">
      <c r="A29" s="353" t="s">
        <v>940</v>
      </c>
      <c r="B29" s="354" t="s">
        <v>941</v>
      </c>
      <c r="C29" s="352">
        <v>14938322.039999992</v>
      </c>
      <c r="D29" s="351">
        <f t="shared" si="1"/>
        <v>0.2210675194546514</v>
      </c>
    </row>
    <row r="30" spans="1:4" ht="15">
      <c r="A30" s="353" t="s">
        <v>942</v>
      </c>
      <c r="B30" s="354" t="s">
        <v>943</v>
      </c>
      <c r="C30" s="352">
        <v>2774364.3599999994</v>
      </c>
      <c r="D30" s="351">
        <f t="shared" si="1"/>
        <v>0.041056943710700164</v>
      </c>
    </row>
    <row r="31" spans="1:4" ht="15">
      <c r="A31" s="353" t="s">
        <v>944</v>
      </c>
      <c r="B31" s="354" t="s">
        <v>945</v>
      </c>
      <c r="C31" s="352">
        <v>47900.219999999994</v>
      </c>
      <c r="D31" s="351">
        <f t="shared" si="1"/>
        <v>0.0007088602580917506</v>
      </c>
    </row>
    <row r="32" spans="1:4" ht="15">
      <c r="A32" s="353" t="s">
        <v>948</v>
      </c>
      <c r="B32" s="354" t="s">
        <v>949</v>
      </c>
      <c r="C32" s="352">
        <v>478500</v>
      </c>
      <c r="D32" s="351">
        <f t="shared" si="1"/>
        <v>0.0070811706814061124</v>
      </c>
    </row>
    <row r="33" spans="1:4" ht="15">
      <c r="A33" s="353" t="s">
        <v>950</v>
      </c>
      <c r="B33" s="354" t="s">
        <v>951</v>
      </c>
      <c r="C33" s="352">
        <v>333973.42999999993</v>
      </c>
      <c r="D33" s="351">
        <f t="shared" si="1"/>
        <v>0.004942367525359741</v>
      </c>
    </row>
    <row r="34" spans="1:4" ht="15">
      <c r="A34" s="353" t="s">
        <v>960</v>
      </c>
      <c r="B34" s="354" t="s">
        <v>961</v>
      </c>
      <c r="C34" s="352">
        <v>72850</v>
      </c>
      <c r="D34" s="351">
        <f t="shared" si="1"/>
        <v>0.001078084188381265</v>
      </c>
    </row>
    <row r="35" spans="1:4" ht="15">
      <c r="A35" s="353" t="s">
        <v>964</v>
      </c>
      <c r="B35" s="354" t="s">
        <v>965</v>
      </c>
      <c r="C35" s="352">
        <v>7062059</v>
      </c>
      <c r="D35" s="351">
        <f t="shared" si="1"/>
        <v>0.10450918524798364</v>
      </c>
    </row>
    <row r="36" spans="1:4" ht="15">
      <c r="A36" s="353" t="s">
        <v>966</v>
      </c>
      <c r="B36" s="354" t="s">
        <v>967</v>
      </c>
      <c r="C36" s="352">
        <v>5414068.1999999955</v>
      </c>
      <c r="D36" s="351">
        <f t="shared" si="1"/>
        <v>0.08012108882961992</v>
      </c>
    </row>
    <row r="37" spans="1:4" ht="15">
      <c r="A37" s="353" t="s">
        <v>976</v>
      </c>
      <c r="B37" s="354" t="s">
        <v>977</v>
      </c>
      <c r="C37" s="352">
        <v>118802.37000000011</v>
      </c>
      <c r="D37" s="351">
        <f t="shared" si="1"/>
        <v>0.0017581188282665872</v>
      </c>
    </row>
    <row r="38" spans="1:4" ht="15">
      <c r="A38" s="353" t="s">
        <v>978</v>
      </c>
      <c r="B38" s="354" t="s">
        <v>979</v>
      </c>
      <c r="C38" s="352">
        <v>31449315.83</v>
      </c>
      <c r="D38" s="351">
        <f t="shared" si="1"/>
        <v>0.4654085124465562</v>
      </c>
    </row>
    <row r="39" spans="1:4" ht="15">
      <c r="A39" s="353" t="s">
        <v>980</v>
      </c>
      <c r="B39" s="354" t="s">
        <v>981</v>
      </c>
      <c r="C39" s="352">
        <v>933879.2800000003</v>
      </c>
      <c r="D39" s="351">
        <f t="shared" si="1"/>
        <v>0.01382018511496061</v>
      </c>
    </row>
    <row r="40" spans="1:4" ht="15">
      <c r="A40" s="353" t="s">
        <v>982</v>
      </c>
      <c r="B40" s="354" t="s">
        <v>983</v>
      </c>
      <c r="C40" s="352">
        <v>671521.4399999995</v>
      </c>
      <c r="D40" s="351">
        <f t="shared" si="1"/>
        <v>0.00993763413346627</v>
      </c>
    </row>
    <row r="41" spans="1:4" ht="15">
      <c r="A41" s="353" t="s">
        <v>984</v>
      </c>
      <c r="B41" s="354" t="s">
        <v>985</v>
      </c>
      <c r="C41" s="352">
        <v>782800.3399999999</v>
      </c>
      <c r="D41" s="351">
        <f t="shared" si="1"/>
        <v>0.011584415500528184</v>
      </c>
    </row>
    <row r="42" spans="1:4" ht="15">
      <c r="A42" s="353" t="s">
        <v>988</v>
      </c>
      <c r="B42" s="354" t="s">
        <v>989</v>
      </c>
      <c r="C42" s="352">
        <v>758000</v>
      </c>
      <c r="D42" s="351">
        <f t="shared" si="1"/>
        <v>0.011217403085696622</v>
      </c>
    </row>
    <row r="43" spans="1:4" ht="15">
      <c r="A43" s="350"/>
      <c r="B43" s="350" t="s">
        <v>373</v>
      </c>
      <c r="C43" s="349">
        <f>SUM(C27:C42)</f>
        <v>67573572.43999998</v>
      </c>
      <c r="D43" s="437">
        <f>SUM(D27:D42)</f>
        <v>1</v>
      </c>
    </row>
  </sheetData>
  <mergeCells count="2">
    <mergeCell ref="A5:B5"/>
    <mergeCell ref="A24:B2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6"/>
    <dataValidation allowBlank="1" showInputMessage="1" showErrorMessage="1" prompt="Corresponde al nombre o descripción de la cuenta de acuerdo al Plan de Cuentas emitido por el CONAC." sqref="B7 B26"/>
    <dataValidation allowBlank="1" showInputMessage="1" showErrorMessage="1" prompt="Importe (saldo final) de las adquisiciones de bienes muebles e inmuebles efectuadas en el periodo al que corresponde la cuenta pública presentada." sqref="C26"/>
    <dataValidation allowBlank="1" showInputMessage="1" showErrorMessage="1" prompt="Detallar el porcentaje de estas adquisiciones que fueron realizadas mediante subsidios de capital del sector central (subsidiados por la federación, estado o municipio)." sqref="D7 D26"/>
  </dataValidation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58" t="s">
        <v>142</v>
      </c>
      <c r="B2" s="459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0"/>
    </row>
    <row r="5" spans="1:4" ht="14.1" customHeight="1">
      <c r="A5" s="139" t="s">
        <v>143</v>
      </c>
      <c r="B5" s="140"/>
      <c r="C5" s="140"/>
      <c r="D5" s="167"/>
    </row>
    <row r="6" spans="1:4" ht="27.95" customHeight="1">
      <c r="A6" s="460" t="s">
        <v>212</v>
      </c>
      <c r="B6" s="472"/>
      <c r="C6" s="472"/>
      <c r="D6" s="473"/>
    </row>
    <row r="7" spans="1:4" ht="27.95" customHeight="1" thickBot="1">
      <c r="A7" s="483" t="s">
        <v>213</v>
      </c>
      <c r="B7" s="484"/>
      <c r="C7" s="484"/>
      <c r="D7" s="485"/>
    </row>
    <row r="8" spans="1:4" ht="15">
      <c r="A8" s="88"/>
      <c r="B8" s="88"/>
      <c r="C8" s="4"/>
      <c r="D8" s="88"/>
    </row>
  </sheetData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zoomScaleSheetLayoutView="100" workbookViewId="0" topLeftCell="A1">
      <pane ySplit="8" topLeftCell="A23" activePane="bottomLeft" state="frozen"/>
      <selection pane="bottomLeft" activeCell="A1" sqref="A1:D43"/>
    </sheetView>
  </sheetViews>
  <sheetFormatPr defaultColWidth="11.421875" defaultRowHeight="15"/>
  <cols>
    <col min="1" max="1" width="11.7109375" style="60" customWidth="1"/>
    <col min="2" max="2" width="63.28125" style="60" bestFit="1" customWidth="1"/>
    <col min="3" max="3" width="12.28125" style="36" bestFit="1" customWidth="1"/>
    <col min="4" max="4" width="12.7109375" style="89" bestFit="1" customWidth="1"/>
    <col min="5" max="16384" width="11.421875" style="89" customWidth="1"/>
  </cols>
  <sheetData>
    <row r="1" spans="1:3" s="12" customFormat="1" ht="15">
      <c r="A1" s="21" t="s">
        <v>43</v>
      </c>
      <c r="B1" s="21"/>
      <c r="C1" s="359"/>
    </row>
    <row r="2" spans="1:3" s="12" customFormat="1" ht="15">
      <c r="A2" s="21" t="s">
        <v>0</v>
      </c>
      <c r="B2" s="21"/>
      <c r="C2" s="359"/>
    </row>
    <row r="3" spans="1:3" s="12" customFormat="1" ht="15">
      <c r="A3" s="21"/>
      <c r="B3" s="21"/>
      <c r="C3" s="359"/>
    </row>
    <row r="4" spans="1:4" s="12" customFormat="1" ht="15">
      <c r="A4" s="21"/>
      <c r="B4" s="21"/>
      <c r="C4" s="359"/>
      <c r="D4" s="13"/>
    </row>
    <row r="5" s="12" customFormat="1" ht="15">
      <c r="C5" s="359"/>
    </row>
    <row r="6" spans="1:4" s="12" customFormat="1" ht="11.25" customHeight="1">
      <c r="A6" s="481" t="s">
        <v>226</v>
      </c>
      <c r="B6" s="482"/>
      <c r="C6" s="359"/>
      <c r="D6" s="374" t="s">
        <v>411</v>
      </c>
    </row>
    <row r="7" spans="1:3" ht="15">
      <c r="A7" s="357"/>
      <c r="B7" s="357"/>
      <c r="C7" s="356"/>
    </row>
    <row r="8" spans="1:4" ht="15" customHeight="1">
      <c r="A8" s="218" t="s">
        <v>45</v>
      </c>
      <c r="B8" s="373" t="s">
        <v>46</v>
      </c>
      <c r="C8" s="279" t="s">
        <v>47</v>
      </c>
      <c r="D8" s="279" t="s">
        <v>48</v>
      </c>
    </row>
    <row r="9" spans="1:4" ht="15">
      <c r="A9" s="370">
        <v>5500</v>
      </c>
      <c r="B9" s="372" t="s">
        <v>410</v>
      </c>
      <c r="C9" s="438">
        <f>SUM(C10:C30)</f>
        <v>151453814.6</v>
      </c>
      <c r="D9" s="438">
        <f>SUM(D10:D31)</f>
        <v>205181910.56</v>
      </c>
    </row>
    <row r="10" spans="1:4" ht="15">
      <c r="A10" s="368">
        <v>5510</v>
      </c>
      <c r="B10" s="371" t="s">
        <v>409</v>
      </c>
      <c r="C10" s="365">
        <v>2791319.56</v>
      </c>
      <c r="D10" s="365">
        <v>102590955.28</v>
      </c>
    </row>
    <row r="11" spans="1:4" ht="15">
      <c r="A11" s="368">
        <v>5511</v>
      </c>
      <c r="B11" s="371" t="s">
        <v>408</v>
      </c>
      <c r="C11" s="365">
        <v>15938422.46</v>
      </c>
      <c r="D11" s="366">
        <v>400746.4</v>
      </c>
    </row>
    <row r="12" spans="1:4" ht="15">
      <c r="A12" s="368">
        <v>5512</v>
      </c>
      <c r="B12" s="371" t="s">
        <v>407</v>
      </c>
      <c r="C12" s="365">
        <v>0</v>
      </c>
      <c r="D12" s="365">
        <v>0</v>
      </c>
    </row>
    <row r="13" spans="1:4" ht="15">
      <c r="A13" s="368">
        <v>5513</v>
      </c>
      <c r="B13" s="371" t="s">
        <v>406</v>
      </c>
      <c r="C13" s="365">
        <v>0</v>
      </c>
      <c r="D13" s="365">
        <v>0</v>
      </c>
    </row>
    <row r="14" spans="1:4" ht="15">
      <c r="A14" s="368">
        <v>5514</v>
      </c>
      <c r="B14" s="371" t="s">
        <v>405</v>
      </c>
      <c r="C14" s="365">
        <v>120077851.55</v>
      </c>
      <c r="D14" s="365">
        <v>0</v>
      </c>
    </row>
    <row r="15" spans="1:4" ht="15">
      <c r="A15" s="368">
        <v>5515</v>
      </c>
      <c r="B15" s="371" t="s">
        <v>404</v>
      </c>
      <c r="C15" s="365">
        <v>31231.47</v>
      </c>
      <c r="D15" s="365">
        <v>91378096.77</v>
      </c>
    </row>
    <row r="16" spans="1:4" ht="15">
      <c r="A16" s="368">
        <v>5516</v>
      </c>
      <c r="B16" s="371" t="s">
        <v>403</v>
      </c>
      <c r="C16" s="365">
        <v>12614989.56</v>
      </c>
      <c r="D16" s="365">
        <v>218084.5</v>
      </c>
    </row>
    <row r="17" spans="1:4" ht="15">
      <c r="A17" s="368">
        <v>5517</v>
      </c>
      <c r="B17" s="371" t="s">
        <v>402</v>
      </c>
      <c r="C17" s="365">
        <v>0</v>
      </c>
      <c r="D17" s="365">
        <v>10594027.61</v>
      </c>
    </row>
    <row r="18" spans="1:4" ht="15">
      <c r="A18" s="368">
        <v>5518</v>
      </c>
      <c r="B18" s="371" t="s">
        <v>401</v>
      </c>
      <c r="C18" s="365">
        <v>0</v>
      </c>
      <c r="D18" s="365">
        <v>0</v>
      </c>
    </row>
    <row r="19" spans="1:4" ht="15">
      <c r="A19" s="368">
        <v>5520</v>
      </c>
      <c r="B19" s="371" t="s">
        <v>400</v>
      </c>
      <c r="C19" s="365">
        <v>0</v>
      </c>
      <c r="D19" s="365">
        <v>0</v>
      </c>
    </row>
    <row r="20" spans="1:4" ht="15">
      <c r="A20" s="368">
        <v>5521</v>
      </c>
      <c r="B20" s="371" t="s">
        <v>399</v>
      </c>
      <c r="C20" s="365">
        <v>0</v>
      </c>
      <c r="D20" s="365">
        <v>0</v>
      </c>
    </row>
    <row r="21" spans="1:4" ht="15">
      <c r="A21" s="368">
        <v>5522</v>
      </c>
      <c r="B21" s="371" t="s">
        <v>398</v>
      </c>
      <c r="C21" s="365">
        <v>0</v>
      </c>
      <c r="D21" s="365">
        <v>0</v>
      </c>
    </row>
    <row r="22" spans="1:4" ht="15">
      <c r="A22" s="368">
        <v>5530</v>
      </c>
      <c r="B22" s="371" t="s">
        <v>397</v>
      </c>
      <c r="C22" s="365">
        <v>0</v>
      </c>
      <c r="D22" s="365">
        <v>0</v>
      </c>
    </row>
    <row r="23" spans="1:4" ht="15">
      <c r="A23" s="368">
        <v>5531</v>
      </c>
      <c r="B23" s="371" t="s">
        <v>396</v>
      </c>
      <c r="C23" s="365">
        <v>0</v>
      </c>
      <c r="D23" s="365">
        <v>0</v>
      </c>
    </row>
    <row r="24" spans="1:4" ht="15">
      <c r="A24" s="368">
        <v>5532</v>
      </c>
      <c r="B24" s="371" t="s">
        <v>395</v>
      </c>
      <c r="C24" s="365">
        <v>0</v>
      </c>
      <c r="D24" s="365">
        <v>0</v>
      </c>
    </row>
    <row r="25" spans="1:4" ht="15">
      <c r="A25" s="368">
        <v>5533</v>
      </c>
      <c r="B25" s="371" t="s">
        <v>394</v>
      </c>
      <c r="C25" s="365">
        <v>0</v>
      </c>
      <c r="D25" s="365">
        <v>0</v>
      </c>
    </row>
    <row r="26" spans="1:4" ht="15">
      <c r="A26" s="368">
        <v>5534</v>
      </c>
      <c r="B26" s="371" t="s">
        <v>393</v>
      </c>
      <c r="C26" s="365">
        <v>0</v>
      </c>
      <c r="D26" s="365">
        <v>0</v>
      </c>
    </row>
    <row r="27" spans="1:4" ht="15">
      <c r="A27" s="368">
        <v>5535</v>
      </c>
      <c r="B27" s="371" t="s">
        <v>392</v>
      </c>
      <c r="C27" s="365">
        <v>0</v>
      </c>
      <c r="D27" s="365">
        <v>0</v>
      </c>
    </row>
    <row r="28" spans="1:4" ht="15">
      <c r="A28" s="368">
        <v>5540</v>
      </c>
      <c r="B28" s="371" t="s">
        <v>391</v>
      </c>
      <c r="C28" s="365">
        <v>0</v>
      </c>
      <c r="D28" s="365">
        <v>0</v>
      </c>
    </row>
    <row r="29" spans="1:4" ht="15">
      <c r="A29" s="368">
        <v>5541</v>
      </c>
      <c r="B29" s="371" t="s">
        <v>391</v>
      </c>
      <c r="C29" s="365">
        <v>0</v>
      </c>
      <c r="D29" s="365">
        <v>0</v>
      </c>
    </row>
    <row r="30" spans="1:4" ht="15">
      <c r="A30" s="368">
        <v>5550</v>
      </c>
      <c r="B30" s="367" t="s">
        <v>390</v>
      </c>
      <c r="C30" s="365">
        <v>0</v>
      </c>
      <c r="D30" s="365">
        <v>0</v>
      </c>
    </row>
    <row r="31" spans="1:4" ht="15">
      <c r="A31" s="368">
        <v>5551</v>
      </c>
      <c r="B31" s="367" t="s">
        <v>390</v>
      </c>
      <c r="C31" s="365">
        <v>0</v>
      </c>
      <c r="D31" s="365">
        <v>0</v>
      </c>
    </row>
    <row r="32" spans="1:4" ht="15">
      <c r="A32" s="368">
        <v>5590</v>
      </c>
      <c r="B32" s="367" t="s">
        <v>389</v>
      </c>
      <c r="C32" s="438">
        <f>SUM(C33:C40)</f>
        <v>6751383.53</v>
      </c>
      <c r="D32" s="438">
        <f>SUM(D33:D40)</f>
        <v>10755642.78</v>
      </c>
    </row>
    <row r="33" spans="1:4" ht="15">
      <c r="A33" s="368">
        <v>5591</v>
      </c>
      <c r="B33" s="367" t="s">
        <v>388</v>
      </c>
      <c r="C33" s="365">
        <v>0</v>
      </c>
      <c r="D33" s="365">
        <v>0</v>
      </c>
    </row>
    <row r="34" spans="1:4" ht="15">
      <c r="A34" s="368">
        <v>5592</v>
      </c>
      <c r="B34" s="367" t="s">
        <v>387</v>
      </c>
      <c r="C34" s="365">
        <v>0</v>
      </c>
      <c r="D34" s="365">
        <v>0</v>
      </c>
    </row>
    <row r="35" spans="1:4" ht="15">
      <c r="A35" s="368">
        <v>5593</v>
      </c>
      <c r="B35" s="367" t="s">
        <v>386</v>
      </c>
      <c r="C35" s="365">
        <v>0</v>
      </c>
      <c r="D35" s="365">
        <v>0</v>
      </c>
    </row>
    <row r="36" spans="1:4" ht="15">
      <c r="A36" s="368">
        <v>5594</v>
      </c>
      <c r="B36" s="367" t="s">
        <v>385</v>
      </c>
      <c r="C36" s="365">
        <v>0</v>
      </c>
      <c r="D36" s="365">
        <v>0</v>
      </c>
    </row>
    <row r="37" spans="1:4" ht="15">
      <c r="A37" s="368">
        <v>5595</v>
      </c>
      <c r="B37" s="367" t="s">
        <v>384</v>
      </c>
      <c r="C37" s="365">
        <v>0</v>
      </c>
      <c r="D37" s="365">
        <v>0</v>
      </c>
    </row>
    <row r="38" spans="1:4" ht="15">
      <c r="A38" s="368">
        <v>5596</v>
      </c>
      <c r="B38" s="367" t="s">
        <v>383</v>
      </c>
      <c r="C38" s="365">
        <v>0</v>
      </c>
      <c r="D38" s="365">
        <v>0</v>
      </c>
    </row>
    <row r="39" spans="1:4" ht="15">
      <c r="A39" s="368">
        <v>5597</v>
      </c>
      <c r="B39" s="367" t="s">
        <v>382</v>
      </c>
      <c r="C39" s="365">
        <v>0</v>
      </c>
      <c r="D39" s="365">
        <v>0</v>
      </c>
    </row>
    <row r="40" spans="1:4" ht="15">
      <c r="A40" s="368">
        <v>5599</v>
      </c>
      <c r="B40" s="367" t="s">
        <v>381</v>
      </c>
      <c r="C40" s="365">
        <v>6751383.53</v>
      </c>
      <c r="D40" s="365">
        <v>10755642.78</v>
      </c>
    </row>
    <row r="41" spans="1:4" ht="15">
      <c r="A41" s="370">
        <v>5600</v>
      </c>
      <c r="B41" s="369" t="s">
        <v>380</v>
      </c>
      <c r="C41" s="438">
        <f>+C42</f>
        <v>203877037.95</v>
      </c>
      <c r="D41" s="438">
        <f>SUM(D42)</f>
        <v>532941983.77</v>
      </c>
    </row>
    <row r="42" spans="1:4" ht="15">
      <c r="A42" s="368">
        <v>5610</v>
      </c>
      <c r="B42" s="367" t="s">
        <v>379</v>
      </c>
      <c r="C42" s="365">
        <v>203877037.95</v>
      </c>
      <c r="D42" s="365">
        <v>532941983.77</v>
      </c>
    </row>
    <row r="43" spans="1:4" ht="15">
      <c r="A43" s="364">
        <v>5611</v>
      </c>
      <c r="B43" s="363" t="s">
        <v>378</v>
      </c>
      <c r="C43" s="365">
        <v>203877037.95</v>
      </c>
      <c r="D43" s="362">
        <v>532941983.77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 topLeftCell="A1">
      <selection activeCell="A2" sqref="A2"/>
    </sheetView>
  </sheetViews>
  <sheetFormatPr defaultColWidth="11.421875" defaultRowHeight="15"/>
  <cols>
    <col min="1" max="1" width="20.7109375" style="89" customWidth="1"/>
    <col min="2" max="2" width="48.421875" style="89" bestFit="1" customWidth="1"/>
    <col min="3" max="3" width="12.7109375" style="89" bestFit="1" customWidth="1"/>
    <col min="4" max="16384" width="11.421875" style="89" customWidth="1"/>
  </cols>
  <sheetData>
    <row r="1" ht="15">
      <c r="A1" s="21" t="s">
        <v>43</v>
      </c>
    </row>
    <row r="2" ht="15">
      <c r="A2" s="21"/>
    </row>
    <row r="3" ht="15">
      <c r="A3" s="21"/>
    </row>
    <row r="4" ht="15">
      <c r="A4" s="21"/>
    </row>
    <row r="5" spans="1:3" ht="11.25" customHeight="1">
      <c r="A5" s="390" t="s">
        <v>134</v>
      </c>
      <c r="B5" s="389"/>
      <c r="C5" s="388" t="s">
        <v>140</v>
      </c>
    </row>
    <row r="6" spans="1:3" ht="15">
      <c r="A6" s="387"/>
      <c r="B6" s="387"/>
      <c r="C6" s="386"/>
    </row>
    <row r="7" spans="1:3" ht="15" customHeight="1">
      <c r="A7" s="218" t="s">
        <v>45</v>
      </c>
      <c r="B7" s="385" t="s">
        <v>46</v>
      </c>
      <c r="C7" s="373" t="s">
        <v>264</v>
      </c>
    </row>
    <row r="8" spans="1:3" ht="15">
      <c r="A8" s="382">
        <v>900001</v>
      </c>
      <c r="B8" s="384" t="s">
        <v>425</v>
      </c>
      <c r="C8" s="439">
        <v>5625108344.000001</v>
      </c>
    </row>
    <row r="9" spans="1:3" ht="15">
      <c r="A9" s="382">
        <v>900002</v>
      </c>
      <c r="B9" s="381" t="s">
        <v>424</v>
      </c>
      <c r="C9" s="439">
        <f>SUM(C10:C14)</f>
        <v>131491478.03999999</v>
      </c>
    </row>
    <row r="10" spans="1:3" ht="15">
      <c r="A10" s="383">
        <v>4320</v>
      </c>
      <c r="B10" s="378" t="s">
        <v>423</v>
      </c>
      <c r="C10" s="440"/>
    </row>
    <row r="11" spans="1:3" ht="22.5">
      <c r="A11" s="383">
        <v>4330</v>
      </c>
      <c r="B11" s="378" t="s">
        <v>422</v>
      </c>
      <c r="C11" s="440"/>
    </row>
    <row r="12" spans="1:3" ht="15">
      <c r="A12" s="383">
        <v>4340</v>
      </c>
      <c r="B12" s="378" t="s">
        <v>421</v>
      </c>
      <c r="C12" s="440"/>
    </row>
    <row r="13" spans="1:3" ht="15">
      <c r="A13" s="383">
        <v>4399</v>
      </c>
      <c r="B13" s="378" t="s">
        <v>420</v>
      </c>
      <c r="C13" s="440"/>
    </row>
    <row r="14" spans="1:3" ht="15">
      <c r="A14" s="377">
        <v>4400</v>
      </c>
      <c r="B14" s="378" t="s">
        <v>419</v>
      </c>
      <c r="C14" s="440">
        <v>131491478.03999999</v>
      </c>
    </row>
    <row r="15" spans="1:3" ht="15">
      <c r="A15" s="382">
        <v>900003</v>
      </c>
      <c r="B15" s="381" t="s">
        <v>418</v>
      </c>
      <c r="C15" s="439">
        <f>SUM(C16:C19)</f>
        <v>1141.57</v>
      </c>
    </row>
    <row r="16" spans="1:3" ht="15">
      <c r="A16" s="380">
        <v>52</v>
      </c>
      <c r="B16" s="378" t="s">
        <v>417</v>
      </c>
      <c r="C16" s="440"/>
    </row>
    <row r="17" spans="1:3" ht="15">
      <c r="A17" s="380">
        <v>62</v>
      </c>
      <c r="B17" s="378" t="s">
        <v>416</v>
      </c>
      <c r="C17" s="440"/>
    </row>
    <row r="18" spans="1:3" ht="15">
      <c r="A18" s="379" t="s">
        <v>415</v>
      </c>
      <c r="B18" s="378" t="s">
        <v>414</v>
      </c>
      <c r="C18" s="440"/>
    </row>
    <row r="19" spans="1:3" ht="15">
      <c r="A19" s="377">
        <v>4500</v>
      </c>
      <c r="B19" s="376" t="s">
        <v>413</v>
      </c>
      <c r="C19" s="440">
        <v>1141.57</v>
      </c>
    </row>
    <row r="20" spans="1:3" ht="15">
      <c r="A20" s="375">
        <v>900004</v>
      </c>
      <c r="B20" s="392" t="s">
        <v>412</v>
      </c>
      <c r="C20" s="441">
        <f>+C8+C9-C15</f>
        <v>5756598680.470001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58" t="s">
        <v>142</v>
      </c>
      <c r="B2" s="459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3"/>
    </row>
    <row r="5" spans="1:4" ht="14.1" customHeight="1">
      <c r="A5" s="139" t="s">
        <v>143</v>
      </c>
      <c r="B5" s="140"/>
      <c r="C5" s="140"/>
      <c r="D5" s="93"/>
    </row>
    <row r="6" spans="1:4" ht="15">
      <c r="A6" s="174"/>
      <c r="B6" s="12"/>
      <c r="C6" s="12"/>
      <c r="D6" s="96"/>
    </row>
    <row r="7" spans="1:4" ht="15" customHeight="1">
      <c r="A7" s="486" t="s">
        <v>215</v>
      </c>
      <c r="B7" s="487"/>
      <c r="C7" s="12"/>
      <c r="D7" s="96"/>
    </row>
    <row r="8" spans="1:4" ht="14.1" customHeight="1">
      <c r="A8" s="175" t="s">
        <v>216</v>
      </c>
      <c r="B8" s="172"/>
      <c r="C8" s="12"/>
      <c r="D8" s="96"/>
    </row>
    <row r="9" spans="1:4" ht="14.1" customHeight="1">
      <c r="A9" s="175" t="s">
        <v>217</v>
      </c>
      <c r="B9" s="172"/>
      <c r="C9" s="12"/>
      <c r="D9" s="96"/>
    </row>
    <row r="10" spans="1:4" ht="14.1" customHeight="1">
      <c r="A10" s="175" t="s">
        <v>218</v>
      </c>
      <c r="B10" s="172"/>
      <c r="C10" s="12"/>
      <c r="D10" s="96"/>
    </row>
    <row r="11" spans="1:4" ht="14.1" customHeight="1" thickBot="1">
      <c r="A11" s="176" t="s">
        <v>219</v>
      </c>
      <c r="B11" s="177"/>
      <c r="C11" s="97"/>
      <c r="D11" s="98"/>
    </row>
  </sheetData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1638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workbookViewId="0" topLeftCell="A1">
      <selection activeCell="F19" sqref="F19"/>
    </sheetView>
  </sheetViews>
  <sheetFormatPr defaultColWidth="11.421875" defaultRowHeight="15"/>
  <cols>
    <col min="1" max="1" width="20.7109375" style="89" customWidth="1"/>
    <col min="2" max="2" width="50.140625" style="89" bestFit="1" customWidth="1"/>
    <col min="3" max="3" width="13.140625" style="7" bestFit="1" customWidth="1"/>
    <col min="4" max="16384" width="11.421875" style="89" customWidth="1"/>
  </cols>
  <sheetData>
    <row r="1" ht="15">
      <c r="A1" s="21" t="s">
        <v>43</v>
      </c>
    </row>
    <row r="2" ht="15">
      <c r="A2" s="21"/>
    </row>
    <row r="3" ht="15">
      <c r="A3" s="21"/>
    </row>
    <row r="4" ht="15">
      <c r="A4" s="21"/>
    </row>
    <row r="5" spans="1:3" ht="11.25" customHeight="1">
      <c r="A5" s="390" t="s">
        <v>135</v>
      </c>
      <c r="B5" s="389"/>
      <c r="C5" s="401" t="s">
        <v>141</v>
      </c>
    </row>
    <row r="6" spans="1:3" ht="11.25" customHeight="1">
      <c r="A6" s="387"/>
      <c r="B6" s="386"/>
      <c r="C6" s="400"/>
    </row>
    <row r="7" spans="1:3" ht="15" customHeight="1">
      <c r="A7" s="218" t="s">
        <v>45</v>
      </c>
      <c r="B7" s="385" t="s">
        <v>46</v>
      </c>
      <c r="C7" s="373" t="s">
        <v>264</v>
      </c>
    </row>
    <row r="8" spans="1:3" ht="15">
      <c r="A8" s="399">
        <v>900001</v>
      </c>
      <c r="B8" s="398" t="s">
        <v>448</v>
      </c>
      <c r="C8" s="397">
        <v>0</v>
      </c>
    </row>
    <row r="9" spans="1:3" ht="15">
      <c r="A9" s="399">
        <v>900002</v>
      </c>
      <c r="B9" s="398" t="s">
        <v>447</v>
      </c>
      <c r="C9" s="397">
        <f>SUM(C10:C26)</f>
        <v>0</v>
      </c>
    </row>
    <row r="10" spans="1:3" ht="15">
      <c r="A10" s="383">
        <v>5100</v>
      </c>
      <c r="B10" s="396" t="s">
        <v>446</v>
      </c>
      <c r="C10" s="394"/>
    </row>
    <row r="11" spans="1:3" ht="15">
      <c r="A11" s="383">
        <v>5200</v>
      </c>
      <c r="B11" s="396" t="s">
        <v>445</v>
      </c>
      <c r="C11" s="394"/>
    </row>
    <row r="12" spans="1:3" ht="15">
      <c r="A12" s="383">
        <v>5300</v>
      </c>
      <c r="B12" s="396" t="s">
        <v>444</v>
      </c>
      <c r="C12" s="394"/>
    </row>
    <row r="13" spans="1:3" ht="15">
      <c r="A13" s="383">
        <v>5400</v>
      </c>
      <c r="B13" s="396" t="s">
        <v>443</v>
      </c>
      <c r="C13" s="394"/>
    </row>
    <row r="14" spans="1:3" ht="15">
      <c r="A14" s="383">
        <v>5500</v>
      </c>
      <c r="B14" s="396" t="s">
        <v>442</v>
      </c>
      <c r="C14" s="394"/>
    </row>
    <row r="15" spans="1:3" ht="15">
      <c r="A15" s="383">
        <v>5600</v>
      </c>
      <c r="B15" s="396" t="s">
        <v>441</v>
      </c>
      <c r="C15" s="394"/>
    </row>
    <row r="16" spans="1:3" ht="15">
      <c r="A16" s="383">
        <v>5700</v>
      </c>
      <c r="B16" s="396" t="s">
        <v>440</v>
      </c>
      <c r="C16" s="394"/>
    </row>
    <row r="17" spans="1:3" ht="15">
      <c r="A17" s="383" t="s">
        <v>439</v>
      </c>
      <c r="B17" s="396" t="s">
        <v>438</v>
      </c>
      <c r="C17" s="394"/>
    </row>
    <row r="18" spans="1:3" ht="15">
      <c r="A18" s="383">
        <v>5900</v>
      </c>
      <c r="B18" s="396" t="s">
        <v>437</v>
      </c>
      <c r="C18" s="394"/>
    </row>
    <row r="19" spans="1:3" ht="15">
      <c r="A19" s="380">
        <v>6200</v>
      </c>
      <c r="B19" s="396" t="s">
        <v>436</v>
      </c>
      <c r="C19" s="394"/>
    </row>
    <row r="20" spans="1:3" ht="15">
      <c r="A20" s="380">
        <v>7200</v>
      </c>
      <c r="B20" s="396" t="s">
        <v>435</v>
      </c>
      <c r="C20" s="394"/>
    </row>
    <row r="21" spans="1:3" ht="15">
      <c r="A21" s="380">
        <v>7300</v>
      </c>
      <c r="B21" s="396" t="s">
        <v>434</v>
      </c>
      <c r="C21" s="394"/>
    </row>
    <row r="22" spans="1:3" ht="15">
      <c r="A22" s="380">
        <v>7500</v>
      </c>
      <c r="B22" s="396" t="s">
        <v>433</v>
      </c>
      <c r="C22" s="394"/>
    </row>
    <row r="23" spans="1:3" ht="15">
      <c r="A23" s="380">
        <v>7900</v>
      </c>
      <c r="B23" s="396" t="s">
        <v>432</v>
      </c>
      <c r="C23" s="394"/>
    </row>
    <row r="24" spans="1:3" ht="15">
      <c r="A24" s="380">
        <v>9100</v>
      </c>
      <c r="B24" s="396" t="s">
        <v>431</v>
      </c>
      <c r="C24" s="394"/>
    </row>
    <row r="25" spans="1:3" ht="15">
      <c r="A25" s="380">
        <v>9900</v>
      </c>
      <c r="B25" s="396" t="s">
        <v>430</v>
      </c>
      <c r="C25" s="394"/>
    </row>
    <row r="26" spans="1:3" ht="15">
      <c r="A26" s="380">
        <v>7400</v>
      </c>
      <c r="B26" s="395" t="s">
        <v>429</v>
      </c>
      <c r="C26" s="394"/>
    </row>
    <row r="27" spans="1:3" ht="15">
      <c r="A27" s="399">
        <v>900003</v>
      </c>
      <c r="B27" s="398" t="s">
        <v>428</v>
      </c>
      <c r="C27" s="397">
        <f>SUM(C28:C34)</f>
        <v>0</v>
      </c>
    </row>
    <row r="28" spans="1:3" ht="22.5">
      <c r="A28" s="383">
        <v>5510</v>
      </c>
      <c r="B28" s="396" t="s">
        <v>409</v>
      </c>
      <c r="C28" s="394"/>
    </row>
    <row r="29" spans="1:3" ht="15">
      <c r="A29" s="383">
        <v>5520</v>
      </c>
      <c r="B29" s="396" t="s">
        <v>400</v>
      </c>
      <c r="C29" s="394"/>
    </row>
    <row r="30" spans="1:3" ht="15">
      <c r="A30" s="383">
        <v>5530</v>
      </c>
      <c r="B30" s="396" t="s">
        <v>397</v>
      </c>
      <c r="C30" s="394"/>
    </row>
    <row r="31" spans="1:3" ht="22.5">
      <c r="A31" s="383">
        <v>5540</v>
      </c>
      <c r="B31" s="396" t="s">
        <v>391</v>
      </c>
      <c r="C31" s="394"/>
    </row>
    <row r="32" spans="1:3" ht="15">
      <c r="A32" s="383">
        <v>5550</v>
      </c>
      <c r="B32" s="396" t="s">
        <v>390</v>
      </c>
      <c r="C32" s="394"/>
    </row>
    <row r="33" spans="1:3" ht="15">
      <c r="A33" s="383">
        <v>5590</v>
      </c>
      <c r="B33" s="396" t="s">
        <v>389</v>
      </c>
      <c r="C33" s="394"/>
    </row>
    <row r="34" spans="1:3" ht="15">
      <c r="A34" s="383">
        <v>5600</v>
      </c>
      <c r="B34" s="395" t="s">
        <v>427</v>
      </c>
      <c r="C34" s="394"/>
    </row>
    <row r="35" spans="1:3" ht="15">
      <c r="A35" s="393">
        <v>900004</v>
      </c>
      <c r="B35" s="392" t="s">
        <v>426</v>
      </c>
      <c r="C35" s="39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58" t="s">
        <v>142</v>
      </c>
      <c r="B2" s="459"/>
      <c r="C2" s="89"/>
      <c r="D2" s="89"/>
      <c r="E2" s="89"/>
    </row>
    <row r="3" spans="3:5" ht="12" thickBot="1">
      <c r="C3" s="89"/>
      <c r="D3" s="89"/>
      <c r="E3" s="89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92"/>
      <c r="C5" s="92"/>
      <c r="D5" s="92"/>
      <c r="E5" s="93"/>
    </row>
    <row r="6" spans="1:5" ht="14.1" customHeight="1">
      <c r="A6" s="139" t="s">
        <v>146</v>
      </c>
      <c r="B6" s="92"/>
      <c r="C6" s="92"/>
      <c r="D6" s="92"/>
      <c r="E6" s="93"/>
    </row>
    <row r="7" spans="1:5" ht="14.1" customHeight="1">
      <c r="A7" s="143" t="s">
        <v>147</v>
      </c>
      <c r="B7" s="92"/>
      <c r="C7" s="92"/>
      <c r="D7" s="92"/>
      <c r="E7" s="93"/>
    </row>
    <row r="8" spans="1:5" ht="14.1" customHeight="1">
      <c r="A8" s="143" t="s">
        <v>148</v>
      </c>
      <c r="B8" s="12"/>
      <c r="C8" s="12"/>
      <c r="D8" s="12"/>
      <c r="E8" s="96"/>
    </row>
    <row r="9" spans="1:5" ht="14.1" customHeight="1" thickBot="1">
      <c r="A9" s="144" t="s">
        <v>149</v>
      </c>
      <c r="B9" s="97"/>
      <c r="C9" s="97"/>
      <c r="D9" s="97"/>
      <c r="E9" s="9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zoomScaleSheetLayoutView="100" workbookViewId="0" topLeftCell="A1">
      <selection activeCell="A20" sqref="A20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4.00390625" style="89" bestFit="1" customWidth="1"/>
    <col min="4" max="4" width="13.8515625" style="89" bestFit="1" customWidth="1"/>
    <col min="5" max="5" width="14.00390625" style="89" bestFit="1" customWidth="1"/>
    <col min="6" max="16384" width="11.421875" style="89" customWidth="1"/>
  </cols>
  <sheetData>
    <row r="1" ht="15">
      <c r="E1" s="5" t="s">
        <v>44</v>
      </c>
    </row>
    <row r="2" ht="15" customHeight="1">
      <c r="A2" s="491" t="s">
        <v>40</v>
      </c>
    </row>
    <row r="3" ht="15">
      <c r="A3" s="3"/>
    </row>
    <row r="4" s="39" customFormat="1" ht="12.75">
      <c r="A4" s="492" t="s">
        <v>75</v>
      </c>
    </row>
    <row r="5" spans="1:8" s="39" customFormat="1" ht="35.1" customHeight="1">
      <c r="A5" s="488" t="s">
        <v>76</v>
      </c>
      <c r="B5" s="488"/>
      <c r="C5" s="488"/>
      <c r="D5" s="488"/>
      <c r="E5" s="488"/>
      <c r="F5" s="488"/>
      <c r="H5" s="41"/>
    </row>
    <row r="6" spans="1:8" s="39" customFormat="1" ht="15">
      <c r="A6" s="443"/>
      <c r="B6" s="443"/>
      <c r="C6" s="443"/>
      <c r="D6" s="443"/>
      <c r="H6" s="41"/>
    </row>
    <row r="7" spans="1:4" s="39" customFormat="1" ht="12.75">
      <c r="A7" s="41" t="s">
        <v>77</v>
      </c>
      <c r="B7" s="41"/>
      <c r="C7" s="41"/>
      <c r="D7" s="41"/>
    </row>
    <row r="8" spans="1:4" s="39" customFormat="1" ht="15">
      <c r="A8" s="41"/>
      <c r="B8" s="41"/>
      <c r="C8" s="41"/>
      <c r="D8" s="41"/>
    </row>
    <row r="9" spans="1:4" s="39" customFormat="1" ht="12.75">
      <c r="A9" s="493" t="s">
        <v>78</v>
      </c>
      <c r="B9" s="41"/>
      <c r="C9" s="41"/>
      <c r="D9" s="41"/>
    </row>
    <row r="10" spans="1:4" s="39" customFormat="1" ht="12.75">
      <c r="A10" s="493"/>
      <c r="B10" s="41"/>
      <c r="C10" s="41"/>
      <c r="D10" s="41"/>
    </row>
    <row r="11" spans="1:4" s="39" customFormat="1" ht="12.75">
      <c r="A11" s="494">
        <v>7000</v>
      </c>
      <c r="B11" s="495" t="s">
        <v>2695</v>
      </c>
      <c r="C11" s="41"/>
      <c r="D11" s="41"/>
    </row>
    <row r="12" spans="1:4" s="39" customFormat="1" ht="12.75">
      <c r="A12" s="494"/>
      <c r="B12" s="495"/>
      <c r="C12" s="41"/>
      <c r="D12" s="41"/>
    </row>
    <row r="13" spans="1:5" s="39" customFormat="1" ht="1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5">
      <c r="A14" s="496">
        <v>7100</v>
      </c>
      <c r="B14" s="497" t="s">
        <v>2696</v>
      </c>
      <c r="C14" s="498">
        <f>SUM(C15:C20)</f>
        <v>0</v>
      </c>
      <c r="D14" s="498">
        <f>SUM(D15:D20)</f>
        <v>0</v>
      </c>
      <c r="E14" s="499">
        <f>D14-C14</f>
        <v>0</v>
      </c>
    </row>
    <row r="15" spans="1:5" s="39" customFormat="1" ht="15">
      <c r="A15" s="500">
        <v>7110</v>
      </c>
      <c r="B15" s="501" t="s">
        <v>2697</v>
      </c>
      <c r="C15" s="498">
        <v>0</v>
      </c>
      <c r="D15" s="498">
        <v>0</v>
      </c>
      <c r="E15" s="499">
        <f aca="true" t="shared" si="0" ref="E15:E53">D15-C15</f>
        <v>0</v>
      </c>
    </row>
    <row r="16" spans="1:5" s="39" customFormat="1" ht="15">
      <c r="A16" s="500">
        <v>7120</v>
      </c>
      <c r="B16" s="501" t="s">
        <v>2698</v>
      </c>
      <c r="C16" s="498">
        <v>0</v>
      </c>
      <c r="D16" s="498">
        <v>0</v>
      </c>
      <c r="E16" s="499">
        <f t="shared" si="0"/>
        <v>0</v>
      </c>
    </row>
    <row r="17" spans="1:5" s="39" customFormat="1" ht="15">
      <c r="A17" s="500">
        <v>7130</v>
      </c>
      <c r="B17" s="501" t="s">
        <v>2699</v>
      </c>
      <c r="C17" s="498">
        <v>0</v>
      </c>
      <c r="D17" s="498">
        <v>0</v>
      </c>
      <c r="E17" s="499">
        <f t="shared" si="0"/>
        <v>0</v>
      </c>
    </row>
    <row r="18" spans="1:5" s="39" customFormat="1" ht="22.5">
      <c r="A18" s="500">
        <v>7140</v>
      </c>
      <c r="B18" s="501" t="s">
        <v>2700</v>
      </c>
      <c r="C18" s="498">
        <v>0</v>
      </c>
      <c r="D18" s="498">
        <v>0</v>
      </c>
      <c r="E18" s="499">
        <f t="shared" si="0"/>
        <v>0</v>
      </c>
    </row>
    <row r="19" spans="1:5" s="39" customFormat="1" ht="22.5">
      <c r="A19" s="500">
        <v>7150</v>
      </c>
      <c r="B19" s="501" t="s">
        <v>2701</v>
      </c>
      <c r="C19" s="498">
        <v>0</v>
      </c>
      <c r="D19" s="498">
        <v>0</v>
      </c>
      <c r="E19" s="499">
        <f t="shared" si="0"/>
        <v>0</v>
      </c>
    </row>
    <row r="20" spans="1:5" s="39" customFormat="1" ht="15">
      <c r="A20" s="500">
        <v>7160</v>
      </c>
      <c r="B20" s="501" t="s">
        <v>2702</v>
      </c>
      <c r="C20" s="498">
        <v>0</v>
      </c>
      <c r="D20" s="498">
        <v>0</v>
      </c>
      <c r="E20" s="499">
        <f t="shared" si="0"/>
        <v>0</v>
      </c>
    </row>
    <row r="21" spans="1:5" s="39" customFormat="1" ht="15">
      <c r="A21" s="496">
        <v>7200</v>
      </c>
      <c r="B21" s="497" t="s">
        <v>2703</v>
      </c>
      <c r="C21" s="498">
        <f>SUM(C22:C27)</f>
        <v>0</v>
      </c>
      <c r="D21" s="498">
        <f>SUM(D22:D27)</f>
        <v>0</v>
      </c>
      <c r="E21" s="499">
        <f t="shared" si="0"/>
        <v>0</v>
      </c>
    </row>
    <row r="22" spans="1:5" s="39" customFormat="1" ht="22.5">
      <c r="A22" s="500">
        <v>7210</v>
      </c>
      <c r="B22" s="501" t="s">
        <v>2704</v>
      </c>
      <c r="C22" s="498">
        <v>0</v>
      </c>
      <c r="D22" s="498">
        <v>0</v>
      </c>
      <c r="E22" s="499">
        <f t="shared" si="0"/>
        <v>0</v>
      </c>
    </row>
    <row r="23" spans="1:5" s="39" customFormat="1" ht="22.5">
      <c r="A23" s="500">
        <v>7220</v>
      </c>
      <c r="B23" s="501" t="s">
        <v>2705</v>
      </c>
      <c r="C23" s="498">
        <v>0</v>
      </c>
      <c r="D23" s="498">
        <v>0</v>
      </c>
      <c r="E23" s="499">
        <f t="shared" si="0"/>
        <v>0</v>
      </c>
    </row>
    <row r="24" spans="1:5" s="39" customFormat="1" ht="12.95" customHeight="1">
      <c r="A24" s="500">
        <v>7230</v>
      </c>
      <c r="B24" s="502" t="s">
        <v>2706</v>
      </c>
      <c r="C24" s="498">
        <v>0</v>
      </c>
      <c r="D24" s="498">
        <v>0</v>
      </c>
      <c r="E24" s="499">
        <f t="shared" si="0"/>
        <v>0</v>
      </c>
    </row>
    <row r="25" spans="1:5" s="39" customFormat="1" ht="22.5">
      <c r="A25" s="500">
        <v>7240</v>
      </c>
      <c r="B25" s="502" t="s">
        <v>2707</v>
      </c>
      <c r="C25" s="498">
        <v>0</v>
      </c>
      <c r="D25" s="498">
        <v>0</v>
      </c>
      <c r="E25" s="499">
        <f t="shared" si="0"/>
        <v>0</v>
      </c>
    </row>
    <row r="26" spans="1:5" s="39" customFormat="1" ht="22.5">
      <c r="A26" s="500">
        <v>7250</v>
      </c>
      <c r="B26" s="502" t="s">
        <v>2708</v>
      </c>
      <c r="C26" s="498">
        <v>0</v>
      </c>
      <c r="D26" s="498">
        <v>0</v>
      </c>
      <c r="E26" s="499">
        <f t="shared" si="0"/>
        <v>0</v>
      </c>
    </row>
    <row r="27" spans="1:5" s="39" customFormat="1" ht="22.5">
      <c r="A27" s="500">
        <v>7260</v>
      </c>
      <c r="B27" s="502" t="s">
        <v>2709</v>
      </c>
      <c r="C27" s="498">
        <v>0</v>
      </c>
      <c r="D27" s="498">
        <v>0</v>
      </c>
      <c r="E27" s="499">
        <f t="shared" si="0"/>
        <v>0</v>
      </c>
    </row>
    <row r="28" spans="1:5" s="39" customFormat="1" ht="15">
      <c r="A28" s="496">
        <v>7300</v>
      </c>
      <c r="B28" s="503" t="s">
        <v>2710</v>
      </c>
      <c r="C28" s="498">
        <f>SUM(C29:C34)</f>
        <v>0</v>
      </c>
      <c r="D28" s="498">
        <f>SUM(D29:D34)</f>
        <v>0</v>
      </c>
      <c r="E28" s="499">
        <f t="shared" si="0"/>
        <v>0</v>
      </c>
    </row>
    <row r="29" spans="1:5" s="39" customFormat="1" ht="15">
      <c r="A29" s="500">
        <v>7310</v>
      </c>
      <c r="B29" s="502" t="s">
        <v>2711</v>
      </c>
      <c r="C29" s="498">
        <v>0</v>
      </c>
      <c r="D29" s="498">
        <v>0</v>
      </c>
      <c r="E29" s="499">
        <f t="shared" si="0"/>
        <v>0</v>
      </c>
    </row>
    <row r="30" spans="1:5" s="39" customFormat="1" ht="15">
      <c r="A30" s="500">
        <v>7320</v>
      </c>
      <c r="B30" s="502" t="s">
        <v>2712</v>
      </c>
      <c r="C30" s="498">
        <v>0</v>
      </c>
      <c r="D30" s="498">
        <v>0</v>
      </c>
      <c r="E30" s="499">
        <f t="shared" si="0"/>
        <v>0</v>
      </c>
    </row>
    <row r="31" spans="1:5" s="39" customFormat="1" ht="15">
      <c r="A31" s="500">
        <v>7330</v>
      </c>
      <c r="B31" s="502" t="s">
        <v>2713</v>
      </c>
      <c r="C31" s="498">
        <v>0</v>
      </c>
      <c r="D31" s="498">
        <v>0</v>
      </c>
      <c r="E31" s="499">
        <f t="shared" si="0"/>
        <v>0</v>
      </c>
    </row>
    <row r="32" spans="1:5" s="39" customFormat="1" ht="15">
      <c r="A32" s="500">
        <v>7340</v>
      </c>
      <c r="B32" s="502" t="s">
        <v>2714</v>
      </c>
      <c r="C32" s="498">
        <v>0</v>
      </c>
      <c r="D32" s="498">
        <v>0</v>
      </c>
      <c r="E32" s="499">
        <f t="shared" si="0"/>
        <v>0</v>
      </c>
    </row>
    <row r="33" spans="1:5" s="39" customFormat="1" ht="15">
      <c r="A33" s="500">
        <v>7350</v>
      </c>
      <c r="B33" s="502" t="s">
        <v>2715</v>
      </c>
      <c r="C33" s="498">
        <v>0</v>
      </c>
      <c r="D33" s="498">
        <v>0</v>
      </c>
      <c r="E33" s="499">
        <f t="shared" si="0"/>
        <v>0</v>
      </c>
    </row>
    <row r="34" spans="1:5" s="39" customFormat="1" ht="15">
      <c r="A34" s="500">
        <v>7360</v>
      </c>
      <c r="B34" s="502" t="s">
        <v>2716</v>
      </c>
      <c r="C34" s="498">
        <v>0</v>
      </c>
      <c r="D34" s="498">
        <v>0</v>
      </c>
      <c r="E34" s="499">
        <f t="shared" si="0"/>
        <v>0</v>
      </c>
    </row>
    <row r="35" spans="1:5" s="39" customFormat="1" ht="15">
      <c r="A35" s="496">
        <v>7400</v>
      </c>
      <c r="B35" s="503" t="s">
        <v>2717</v>
      </c>
      <c r="C35" s="498">
        <f>SUM(C36:C37)</f>
        <v>0</v>
      </c>
      <c r="D35" s="498">
        <f>SUM(D36:D37)</f>
        <v>0</v>
      </c>
      <c r="E35" s="499">
        <f t="shared" si="0"/>
        <v>0</v>
      </c>
    </row>
    <row r="36" spans="1:5" s="39" customFormat="1" ht="15">
      <c r="A36" s="500">
        <v>7410</v>
      </c>
      <c r="B36" s="502" t="s">
        <v>2718</v>
      </c>
      <c r="C36" s="498">
        <v>0</v>
      </c>
      <c r="D36" s="498">
        <v>0</v>
      </c>
      <c r="E36" s="499">
        <f t="shared" si="0"/>
        <v>0</v>
      </c>
    </row>
    <row r="37" spans="1:5" s="39" customFormat="1" ht="15">
      <c r="A37" s="500">
        <v>7420</v>
      </c>
      <c r="B37" s="502" t="s">
        <v>2719</v>
      </c>
      <c r="C37" s="498">
        <v>0</v>
      </c>
      <c r="D37" s="498">
        <v>0</v>
      </c>
      <c r="E37" s="499">
        <f t="shared" si="0"/>
        <v>0</v>
      </c>
    </row>
    <row r="38" spans="1:5" s="39" customFormat="1" ht="22.5">
      <c r="A38" s="496">
        <v>7500</v>
      </c>
      <c r="B38" s="503" t="s">
        <v>2720</v>
      </c>
      <c r="C38" s="498">
        <f ca="1">SUM(C38:C40)</f>
        <v>0</v>
      </c>
      <c r="D38" s="498">
        <f ca="1">SUM(D38:D40)</f>
        <v>0</v>
      </c>
      <c r="E38" s="499">
        <f ca="1" t="shared" si="0"/>
        <v>0</v>
      </c>
    </row>
    <row r="39" spans="1:5" s="39" customFormat="1" ht="22.5">
      <c r="A39" s="500">
        <v>7510</v>
      </c>
      <c r="B39" s="502" t="s">
        <v>2721</v>
      </c>
      <c r="C39" s="498">
        <v>0</v>
      </c>
      <c r="D39" s="498">
        <v>0</v>
      </c>
      <c r="E39" s="499">
        <f t="shared" si="0"/>
        <v>0</v>
      </c>
    </row>
    <row r="40" spans="1:5" s="39" customFormat="1" ht="22.5">
      <c r="A40" s="500">
        <v>7520</v>
      </c>
      <c r="B40" s="502" t="s">
        <v>2722</v>
      </c>
      <c r="C40" s="498">
        <v>0</v>
      </c>
      <c r="D40" s="498">
        <v>0</v>
      </c>
      <c r="E40" s="499">
        <f t="shared" si="0"/>
        <v>0</v>
      </c>
    </row>
    <row r="41" spans="1:5" s="39" customFormat="1" ht="15">
      <c r="A41" s="496">
        <v>7600</v>
      </c>
      <c r="B41" s="503" t="s">
        <v>2723</v>
      </c>
      <c r="C41" s="498">
        <f>SUM(C42:C46)</f>
        <v>0</v>
      </c>
      <c r="D41" s="498">
        <f>SUM(D42:D46)</f>
        <v>0</v>
      </c>
      <c r="E41" s="499">
        <f t="shared" si="0"/>
        <v>0</v>
      </c>
    </row>
    <row r="42" spans="1:5" s="39" customFormat="1" ht="15">
      <c r="A42" s="500">
        <v>7610</v>
      </c>
      <c r="B42" s="501" t="s">
        <v>2724</v>
      </c>
      <c r="C42" s="498">
        <v>0</v>
      </c>
      <c r="D42" s="498">
        <v>0</v>
      </c>
      <c r="E42" s="499">
        <f t="shared" si="0"/>
        <v>0</v>
      </c>
    </row>
    <row r="43" spans="1:5" s="39" customFormat="1" ht="15">
      <c r="A43" s="500">
        <v>7620</v>
      </c>
      <c r="B43" s="501" t="s">
        <v>2725</v>
      </c>
      <c r="C43" s="498">
        <v>0</v>
      </c>
      <c r="D43" s="498">
        <v>0</v>
      </c>
      <c r="E43" s="499">
        <f t="shared" si="0"/>
        <v>0</v>
      </c>
    </row>
    <row r="44" spans="1:5" s="39" customFormat="1" ht="15">
      <c r="A44" s="500">
        <v>7630</v>
      </c>
      <c r="B44" s="501" t="s">
        <v>2726</v>
      </c>
      <c r="C44" s="498">
        <v>0</v>
      </c>
      <c r="D44" s="498">
        <v>67267419.34</v>
      </c>
      <c r="E44" s="499">
        <f t="shared" si="0"/>
        <v>67267419.34</v>
      </c>
    </row>
    <row r="45" spans="1:5" s="39" customFormat="1" ht="15">
      <c r="A45" s="500">
        <v>7640</v>
      </c>
      <c r="B45" s="502" t="s">
        <v>2727</v>
      </c>
      <c r="C45" s="498">
        <v>0</v>
      </c>
      <c r="D45" s="498">
        <v>-67267419.34</v>
      </c>
      <c r="E45" s="499">
        <f t="shared" si="0"/>
        <v>-67267419.34</v>
      </c>
    </row>
    <row r="46" spans="1:5" s="39" customFormat="1" ht="15">
      <c r="A46" s="500"/>
      <c r="B46" s="502"/>
      <c r="C46" s="498"/>
      <c r="D46" s="498"/>
      <c r="E46" s="504"/>
    </row>
    <row r="47" spans="1:5" s="39" customFormat="1" ht="15">
      <c r="A47" s="496" t="s">
        <v>2728</v>
      </c>
      <c r="B47" s="505" t="s">
        <v>2729</v>
      </c>
      <c r="C47" s="498">
        <f>SUM(C48:C52)</f>
        <v>0</v>
      </c>
      <c r="D47" s="498">
        <f>SUM(D48:D52)</f>
        <v>0</v>
      </c>
      <c r="E47" s="499">
        <f t="shared" si="0"/>
        <v>0</v>
      </c>
    </row>
    <row r="48" spans="1:5" s="39" customFormat="1" ht="15">
      <c r="A48" s="500" t="s">
        <v>2730</v>
      </c>
      <c r="B48" s="506" t="s">
        <v>2731</v>
      </c>
      <c r="C48" s="498">
        <v>0</v>
      </c>
      <c r="D48" s="498">
        <v>0</v>
      </c>
      <c r="E48" s="499">
        <f t="shared" si="0"/>
        <v>0</v>
      </c>
    </row>
    <row r="49" spans="1:5" s="39" customFormat="1" ht="15">
      <c r="A49" s="500" t="s">
        <v>2732</v>
      </c>
      <c r="B49" s="506" t="s">
        <v>2733</v>
      </c>
      <c r="C49" s="498">
        <v>0</v>
      </c>
      <c r="D49" s="498">
        <v>0</v>
      </c>
      <c r="E49" s="499">
        <f t="shared" si="0"/>
        <v>0</v>
      </c>
    </row>
    <row r="50" spans="1:5" s="39" customFormat="1" ht="15">
      <c r="A50" s="500" t="s">
        <v>2734</v>
      </c>
      <c r="B50" s="506" t="s">
        <v>2735</v>
      </c>
      <c r="C50" s="498">
        <v>0</v>
      </c>
      <c r="D50" s="498">
        <v>0</v>
      </c>
      <c r="E50" s="499">
        <f t="shared" si="0"/>
        <v>0</v>
      </c>
    </row>
    <row r="51" spans="1:5" s="39" customFormat="1" ht="15">
      <c r="A51" s="500" t="s">
        <v>2736</v>
      </c>
      <c r="B51" s="506" t="s">
        <v>2737</v>
      </c>
      <c r="C51" s="498">
        <v>0</v>
      </c>
      <c r="D51" s="498">
        <v>0</v>
      </c>
      <c r="E51" s="499">
        <f t="shared" si="0"/>
        <v>0</v>
      </c>
    </row>
    <row r="52" spans="1:5" s="39" customFormat="1" ht="15">
      <c r="A52" s="500" t="s">
        <v>2738</v>
      </c>
      <c r="B52" s="506" t="s">
        <v>2739</v>
      </c>
      <c r="C52" s="498">
        <v>0</v>
      </c>
      <c r="D52" s="498">
        <v>0</v>
      </c>
      <c r="E52" s="499">
        <f t="shared" si="0"/>
        <v>0</v>
      </c>
    </row>
    <row r="53" spans="1:5" s="39" customFormat="1" ht="15">
      <c r="A53" s="500" t="s">
        <v>2740</v>
      </c>
      <c r="B53" s="506" t="s">
        <v>2741</v>
      </c>
      <c r="C53" s="498">
        <v>0</v>
      </c>
      <c r="D53" s="498">
        <v>0</v>
      </c>
      <c r="E53" s="499">
        <f t="shared" si="0"/>
        <v>0</v>
      </c>
    </row>
    <row r="54" spans="1:2" s="39" customFormat="1" ht="12">
      <c r="A54" s="507" t="s">
        <v>2742</v>
      </c>
      <c r="B54" s="58"/>
    </row>
    <row r="55" spans="1:2" s="39" customFormat="1" ht="15">
      <c r="A55" s="41"/>
      <c r="B55" s="58"/>
    </row>
    <row r="56" spans="1:2" s="39" customFormat="1" ht="12.75">
      <c r="A56" s="508" t="s">
        <v>2743</v>
      </c>
      <c r="B56" s="58"/>
    </row>
    <row r="57" s="39" customFormat="1" ht="12.75">
      <c r="A57" s="508"/>
    </row>
    <row r="58" spans="1:2" s="39" customFormat="1" ht="12.75">
      <c r="A58" s="494">
        <v>8000</v>
      </c>
      <c r="B58" s="495" t="s">
        <v>2744</v>
      </c>
    </row>
    <row r="59" spans="2:8" s="39" customFormat="1" ht="15">
      <c r="B59" s="490" t="s">
        <v>92</v>
      </c>
      <c r="C59" s="490"/>
      <c r="D59" s="490"/>
      <c r="E59" s="490"/>
      <c r="H59" s="43"/>
    </row>
    <row r="60" spans="1:8" s="39" customFormat="1" ht="1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5">
      <c r="A61" s="509">
        <v>8100</v>
      </c>
      <c r="B61" s="510" t="s">
        <v>2745</v>
      </c>
      <c r="C61" s="511">
        <f>SUM(C62:C66)</f>
        <v>7781752563.46</v>
      </c>
      <c r="D61" s="511">
        <f>SUM(D62:D66)</f>
        <v>9143756975.12</v>
      </c>
      <c r="E61" s="512">
        <f>D61-C61</f>
        <v>1362004411.6600008</v>
      </c>
      <c r="H61" s="43"/>
    </row>
    <row r="62" spans="1:8" s="39" customFormat="1" ht="15">
      <c r="A62" s="513">
        <v>8110</v>
      </c>
      <c r="B62" s="47" t="s">
        <v>2746</v>
      </c>
      <c r="C62" s="514">
        <v>3890876281.73</v>
      </c>
      <c r="D62" s="514">
        <v>4571878487.56</v>
      </c>
      <c r="E62" s="515">
        <f>D62-C62</f>
        <v>681002205.8300004</v>
      </c>
      <c r="F62" s="43"/>
      <c r="H62" s="43"/>
    </row>
    <row r="63" spans="1:8" s="39" customFormat="1" ht="15">
      <c r="A63" s="513">
        <v>8120</v>
      </c>
      <c r="B63" s="47" t="s">
        <v>2747</v>
      </c>
      <c r="C63" s="514">
        <v>412550378.41</v>
      </c>
      <c r="D63" s="514">
        <v>788736876.95</v>
      </c>
      <c r="E63" s="515">
        <f aca="true" t="shared" si="1" ref="E63:E74">D63-C63</f>
        <v>376186498.54</v>
      </c>
      <c r="F63" s="43"/>
      <c r="H63" s="43"/>
    </row>
    <row r="64" spans="1:8" s="39" customFormat="1" ht="15">
      <c r="A64" s="516">
        <v>8130</v>
      </c>
      <c r="B64" s="47" t="s">
        <v>2748</v>
      </c>
      <c r="C64" s="514">
        <v>-1077656088.47</v>
      </c>
      <c r="D64" s="514">
        <v>-1973289367.5</v>
      </c>
      <c r="E64" s="515">
        <f t="shared" si="1"/>
        <v>-895633279.03</v>
      </c>
      <c r="F64" s="43"/>
      <c r="H64" s="43"/>
    </row>
    <row r="65" spans="1:8" s="39" customFormat="1" ht="15">
      <c r="A65" s="516">
        <v>8140</v>
      </c>
      <c r="B65" s="47" t="s">
        <v>2749</v>
      </c>
      <c r="C65" s="514">
        <v>539828.05</v>
      </c>
      <c r="D65" s="514">
        <v>10449.56</v>
      </c>
      <c r="E65" s="515">
        <f t="shared" si="1"/>
        <v>-529378.49</v>
      </c>
      <c r="F65" s="43"/>
      <c r="H65" s="43"/>
    </row>
    <row r="66" spans="1:8" s="39" customFormat="1" ht="15">
      <c r="A66" s="516">
        <v>8150</v>
      </c>
      <c r="B66" s="47" t="s">
        <v>2750</v>
      </c>
      <c r="C66" s="514">
        <v>4555442163.74</v>
      </c>
      <c r="D66" s="514">
        <v>5756420528.55</v>
      </c>
      <c r="E66" s="515">
        <f t="shared" si="1"/>
        <v>1200978364.8100004</v>
      </c>
      <c r="F66" s="43"/>
      <c r="H66" s="43"/>
    </row>
    <row r="67" spans="1:8" s="39" customFormat="1" ht="15">
      <c r="A67" s="517">
        <v>8200</v>
      </c>
      <c r="B67" s="510" t="s">
        <v>2751</v>
      </c>
      <c r="C67" s="511">
        <f>SUM(C68:C74)</f>
        <v>7538952565.879999</v>
      </c>
      <c r="D67" s="511">
        <f>SUM(D68:D74)</f>
        <v>9496938192.46</v>
      </c>
      <c r="E67" s="512">
        <f>D67-C67</f>
        <v>1957985626.58</v>
      </c>
      <c r="F67" s="43"/>
      <c r="G67" s="43"/>
      <c r="H67" s="43"/>
    </row>
    <row r="68" spans="1:8" s="39" customFormat="1" ht="15">
      <c r="A68" s="516">
        <v>8210</v>
      </c>
      <c r="B68" s="47" t="s">
        <v>2752</v>
      </c>
      <c r="C68" s="514">
        <v>3769476282.94</v>
      </c>
      <c r="D68" s="514">
        <v>4748469096.23</v>
      </c>
      <c r="E68" s="515">
        <f t="shared" si="1"/>
        <v>978992813.2899995</v>
      </c>
      <c r="F68" s="43"/>
      <c r="G68" s="43"/>
      <c r="H68" s="43"/>
    </row>
    <row r="69" spans="1:8" s="39" customFormat="1" ht="15">
      <c r="A69" s="516">
        <v>8220</v>
      </c>
      <c r="B69" s="47" t="s">
        <v>2753</v>
      </c>
      <c r="C69" s="514">
        <v>341833516.83</v>
      </c>
      <c r="D69" s="514">
        <v>329330117.21</v>
      </c>
      <c r="E69" s="515">
        <f t="shared" si="1"/>
        <v>-12503399.620000005</v>
      </c>
      <c r="F69" s="43"/>
      <c r="G69" s="43"/>
      <c r="H69" s="43"/>
    </row>
    <row r="70" spans="1:8" s="39" customFormat="1" ht="15">
      <c r="A70" s="516">
        <v>8230</v>
      </c>
      <c r="B70" s="47" t="s">
        <v>2754</v>
      </c>
      <c r="C70" s="514">
        <v>-1842743395.42</v>
      </c>
      <c r="D70" s="514">
        <v>-2739999136.08</v>
      </c>
      <c r="E70" s="515">
        <f t="shared" si="1"/>
        <v>-897255740.6599998</v>
      </c>
      <c r="F70" s="43"/>
      <c r="G70" s="43"/>
      <c r="H70" s="43"/>
    </row>
    <row r="71" spans="1:8" s="39" customFormat="1" ht="15">
      <c r="A71" s="516">
        <v>8240</v>
      </c>
      <c r="B71" s="47" t="s">
        <v>2755</v>
      </c>
      <c r="C71" s="514">
        <v>1064980554.14</v>
      </c>
      <c r="D71" s="514">
        <v>1640889502.95</v>
      </c>
      <c r="E71" s="515">
        <f t="shared" si="1"/>
        <v>575908948.8100001</v>
      </c>
      <c r="F71" s="43"/>
      <c r="G71" s="43"/>
      <c r="H71" s="43"/>
    </row>
    <row r="72" spans="1:8" s="39" customFormat="1" ht="15">
      <c r="A72" s="518">
        <v>8250</v>
      </c>
      <c r="B72" s="49" t="s">
        <v>2756</v>
      </c>
      <c r="C72" s="519">
        <v>1097661.5</v>
      </c>
      <c r="D72" s="519">
        <v>33148120.48</v>
      </c>
      <c r="E72" s="515">
        <f t="shared" si="1"/>
        <v>32050458.98</v>
      </c>
      <c r="F72" s="43"/>
      <c r="G72" s="43"/>
      <c r="H72" s="43"/>
    </row>
    <row r="73" spans="1:8" s="39" customFormat="1" ht="15">
      <c r="A73" s="520">
        <v>8260</v>
      </c>
      <c r="B73" s="51" t="s">
        <v>2757</v>
      </c>
      <c r="C73" s="514">
        <v>0</v>
      </c>
      <c r="D73" s="514">
        <v>127042.5</v>
      </c>
      <c r="E73" s="515">
        <f t="shared" si="1"/>
        <v>127042.5</v>
      </c>
      <c r="F73" s="43"/>
      <c r="G73" s="43"/>
      <c r="H73" s="43"/>
    </row>
    <row r="74" spans="1:8" s="39" customFormat="1" ht="15">
      <c r="A74" s="500">
        <v>8270</v>
      </c>
      <c r="B74" s="521" t="s">
        <v>2758</v>
      </c>
      <c r="C74" s="522">
        <v>4204307945.89</v>
      </c>
      <c r="D74" s="522">
        <v>5484973449.17</v>
      </c>
      <c r="E74" s="515">
        <f t="shared" si="1"/>
        <v>1280665503.2800002</v>
      </c>
      <c r="F74" s="43"/>
      <c r="G74" s="43"/>
      <c r="H74" s="43"/>
    </row>
    <row r="75" ht="12">
      <c r="A75" s="507" t="s">
        <v>2759</v>
      </c>
    </row>
  </sheetData>
  <mergeCells count="2">
    <mergeCell ref="A5:F5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58" t="s">
        <v>142</v>
      </c>
      <c r="B2" s="459"/>
      <c r="C2" s="4"/>
    </row>
    <row r="3" spans="1:3" ht="12" thickBot="1">
      <c r="A3" s="89"/>
      <c r="B3" s="89"/>
      <c r="C3" s="4"/>
    </row>
    <row r="4" spans="1:4" ht="14.1" customHeight="1">
      <c r="A4" s="137" t="s">
        <v>233</v>
      </c>
      <c r="B4" s="169"/>
      <c r="C4" s="169"/>
      <c r="D4" s="95"/>
    </row>
    <row r="5" spans="1:4" ht="14.1" customHeight="1">
      <c r="A5" s="139" t="s">
        <v>143</v>
      </c>
      <c r="B5" s="140"/>
      <c r="C5" s="140"/>
      <c r="D5" s="96"/>
    </row>
    <row r="6" spans="1:4" ht="15">
      <c r="A6" s="174"/>
      <c r="B6" s="12"/>
      <c r="C6" s="13"/>
      <c r="D6" s="96"/>
    </row>
    <row r="7" spans="1:4" ht="15" customHeight="1">
      <c r="A7" s="486" t="s">
        <v>220</v>
      </c>
      <c r="B7" s="487"/>
      <c r="C7" s="13"/>
      <c r="D7" s="96"/>
    </row>
    <row r="8" spans="1:4" ht="14.1" customHeight="1">
      <c r="A8" s="178" t="s">
        <v>221</v>
      </c>
      <c r="B8" s="172"/>
      <c r="C8" s="13"/>
      <c r="D8" s="96"/>
    </row>
    <row r="9" spans="1:4" ht="14.1" customHeight="1">
      <c r="A9" s="178" t="s">
        <v>222</v>
      </c>
      <c r="B9" s="172"/>
      <c r="C9" s="13"/>
      <c r="D9" s="96"/>
    </row>
    <row r="10" spans="1:4" ht="14.1" customHeight="1">
      <c r="A10" s="178" t="s">
        <v>223</v>
      </c>
      <c r="B10" s="172"/>
      <c r="C10" s="13"/>
      <c r="D10" s="96"/>
    </row>
    <row r="11" spans="1:4" ht="14.1" customHeight="1" thickBot="1">
      <c r="A11" s="179" t="s">
        <v>224</v>
      </c>
      <c r="B11" s="177"/>
      <c r="C11" s="109"/>
      <c r="D11" s="98"/>
    </row>
  </sheetData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SheetLayoutView="100" workbookViewId="0" topLeftCell="A1">
      <selection activeCell="B12" sqref="B12:E12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5">
      <c r="E1" s="5" t="s">
        <v>44</v>
      </c>
    </row>
    <row r="2" ht="15" customHeight="1">
      <c r="A2" s="14" t="s">
        <v>40</v>
      </c>
    </row>
    <row r="3" ht="15">
      <c r="A3" s="3"/>
    </row>
    <row r="4" s="39" customFormat="1" ht="15">
      <c r="A4" s="38" t="s">
        <v>75</v>
      </c>
    </row>
    <row r="5" spans="1:8" s="39" customFormat="1" ht="12.75" customHeight="1">
      <c r="A5" s="488" t="s">
        <v>76</v>
      </c>
      <c r="B5" s="488"/>
      <c r="C5" s="488"/>
      <c r="D5" s="488"/>
      <c r="E5" s="488"/>
      <c r="H5" s="41"/>
    </row>
    <row r="6" spans="1:8" s="39" customFormat="1" ht="15">
      <c r="A6" s="40"/>
      <c r="B6" s="40"/>
      <c r="C6" s="40"/>
      <c r="D6" s="40"/>
      <c r="H6" s="41"/>
    </row>
    <row r="7" spans="1:4" s="39" customFormat="1" ht="12.75">
      <c r="A7" s="41" t="s">
        <v>77</v>
      </c>
      <c r="B7" s="41"/>
      <c r="C7" s="41"/>
      <c r="D7" s="41"/>
    </row>
    <row r="8" spans="1:4" s="39" customFormat="1" ht="15">
      <c r="A8" s="41"/>
      <c r="B8" s="41"/>
      <c r="C8" s="41"/>
      <c r="D8" s="41"/>
    </row>
    <row r="9" spans="1:4" s="39" customFormat="1" ht="15">
      <c r="A9" s="42" t="s">
        <v>78</v>
      </c>
      <c r="B9" s="41"/>
      <c r="C9" s="41"/>
      <c r="D9" s="41"/>
    </row>
    <row r="10" spans="1:5" s="39" customFormat="1" ht="26.1" customHeight="1">
      <c r="A10" s="56" t="s">
        <v>79</v>
      </c>
      <c r="B10" s="489" t="s">
        <v>80</v>
      </c>
      <c r="C10" s="489"/>
      <c r="D10" s="489"/>
      <c r="E10" s="489"/>
    </row>
    <row r="11" spans="1:5" s="39" customFormat="1" ht="12.95" customHeight="1">
      <c r="A11" s="57" t="s">
        <v>81</v>
      </c>
      <c r="B11" s="57" t="s">
        <v>82</v>
      </c>
      <c r="C11" s="57"/>
      <c r="D11" s="57"/>
      <c r="E11" s="57"/>
    </row>
    <row r="12" spans="1:5" s="39" customFormat="1" ht="26.1" customHeight="1">
      <c r="A12" s="57" t="s">
        <v>83</v>
      </c>
      <c r="B12" s="489" t="s">
        <v>84</v>
      </c>
      <c r="C12" s="489"/>
      <c r="D12" s="489"/>
      <c r="E12" s="489"/>
    </row>
    <row r="13" spans="1:5" s="39" customFormat="1" ht="26.1" customHeight="1">
      <c r="A13" s="57" t="s">
        <v>85</v>
      </c>
      <c r="B13" s="489" t="s">
        <v>86</v>
      </c>
      <c r="C13" s="489"/>
      <c r="D13" s="489"/>
      <c r="E13" s="489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6.1" customHeight="1">
      <c r="A15" s="56" t="s">
        <v>87</v>
      </c>
      <c r="B15" s="57" t="s">
        <v>88</v>
      </c>
    </row>
    <row r="16" s="39" customFormat="1" ht="12.95" customHeight="1">
      <c r="A16" s="57" t="s">
        <v>89</v>
      </c>
    </row>
    <row r="17" s="39" customFormat="1" ht="15">
      <c r="A17" s="41"/>
    </row>
    <row r="18" spans="1:4" s="39" customFormat="1" ht="15">
      <c r="A18" s="41" t="s">
        <v>90</v>
      </c>
      <c r="B18" s="41"/>
      <c r="C18" s="41"/>
      <c r="D18" s="41"/>
    </row>
    <row r="19" spans="1:4" s="39" customFormat="1" ht="15">
      <c r="A19" s="41"/>
      <c r="B19" s="41"/>
      <c r="C19" s="41"/>
      <c r="D19" s="41"/>
    </row>
    <row r="20" spans="1:4" s="39" customFormat="1" ht="15">
      <c r="A20" s="41"/>
      <c r="B20" s="41"/>
      <c r="C20" s="41"/>
      <c r="D20" s="41"/>
    </row>
    <row r="21" s="39" customFormat="1" ht="15">
      <c r="A21" s="42" t="s">
        <v>91</v>
      </c>
    </row>
    <row r="22" spans="2:8" s="39" customFormat="1" ht="15">
      <c r="B22" s="490" t="s">
        <v>92</v>
      </c>
      <c r="C22" s="490"/>
      <c r="D22" s="490"/>
      <c r="E22" s="490"/>
      <c r="H22" s="43"/>
    </row>
    <row r="23" spans="1:8" s="39" customFormat="1" ht="1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5">
      <c r="A24" s="46" t="s">
        <v>93</v>
      </c>
      <c r="B24" s="47" t="s">
        <v>94</v>
      </c>
      <c r="C24" s="48"/>
      <c r="D24" s="45"/>
      <c r="E24" s="45"/>
      <c r="H24" s="43"/>
    </row>
    <row r="25" spans="1:8" s="39" customFormat="1" ht="15">
      <c r="A25" s="46" t="s">
        <v>95</v>
      </c>
      <c r="B25" s="47" t="s">
        <v>96</v>
      </c>
      <c r="C25" s="48"/>
      <c r="D25" s="45"/>
      <c r="E25" s="45"/>
      <c r="F25" s="43"/>
      <c r="H25" s="43"/>
    </row>
    <row r="26" spans="1:8" s="39" customFormat="1" ht="15">
      <c r="A26" s="46" t="s">
        <v>97</v>
      </c>
      <c r="B26" s="47" t="s">
        <v>98</v>
      </c>
      <c r="C26" s="48"/>
      <c r="D26" s="45"/>
      <c r="E26" s="45"/>
      <c r="F26" s="43"/>
      <c r="H26" s="43"/>
    </row>
    <row r="27" spans="1:8" s="39" customFormat="1" ht="15">
      <c r="A27" s="47" t="s">
        <v>99</v>
      </c>
      <c r="B27" s="47" t="s">
        <v>100</v>
      </c>
      <c r="C27" s="48"/>
      <c r="D27" s="45"/>
      <c r="E27" s="45"/>
      <c r="F27" s="43"/>
      <c r="H27" s="43"/>
    </row>
    <row r="28" spans="1:8" s="39" customFormat="1" ht="15">
      <c r="A28" s="47" t="s">
        <v>101</v>
      </c>
      <c r="B28" s="47" t="s">
        <v>102</v>
      </c>
      <c r="C28" s="48"/>
      <c r="D28" s="45"/>
      <c r="E28" s="45"/>
      <c r="F28" s="43"/>
      <c r="H28" s="43"/>
    </row>
    <row r="29" spans="1:8" s="39" customFormat="1" ht="15">
      <c r="A29" s="47" t="s">
        <v>103</v>
      </c>
      <c r="B29" s="47" t="s">
        <v>104</v>
      </c>
      <c r="C29" s="48"/>
      <c r="D29" s="45"/>
      <c r="E29" s="45"/>
      <c r="F29" s="43"/>
      <c r="H29" s="43"/>
    </row>
    <row r="30" spans="1:8" s="39" customFormat="1" ht="15">
      <c r="A30" s="47" t="s">
        <v>105</v>
      </c>
      <c r="B30" s="47" t="s">
        <v>106</v>
      </c>
      <c r="C30" s="48"/>
      <c r="D30" s="45"/>
      <c r="E30" s="45"/>
      <c r="F30" s="43"/>
      <c r="G30" s="43"/>
      <c r="H30" s="43"/>
    </row>
    <row r="31" spans="1:8" s="39" customFormat="1" ht="15">
      <c r="A31" s="47" t="s">
        <v>107</v>
      </c>
      <c r="B31" s="47" t="s">
        <v>108</v>
      </c>
      <c r="C31" s="48"/>
      <c r="D31" s="45"/>
      <c r="E31" s="45"/>
      <c r="F31" s="43"/>
      <c r="G31" s="43"/>
      <c r="H31" s="43"/>
    </row>
    <row r="32" spans="1:8" s="39" customFormat="1" ht="15">
      <c r="A32" s="47" t="s">
        <v>109</v>
      </c>
      <c r="B32" s="47" t="s">
        <v>110</v>
      </c>
      <c r="C32" s="48"/>
      <c r="D32" s="45"/>
      <c r="E32" s="45"/>
      <c r="F32" s="43"/>
      <c r="G32" s="43"/>
      <c r="H32" s="43"/>
    </row>
    <row r="33" spans="1:8" s="39" customFormat="1" ht="15">
      <c r="A33" s="47" t="s">
        <v>111</v>
      </c>
      <c r="B33" s="47" t="s">
        <v>112</v>
      </c>
      <c r="C33" s="48"/>
      <c r="D33" s="45"/>
      <c r="E33" s="45"/>
      <c r="F33" s="43"/>
      <c r="G33" s="43"/>
      <c r="H33" s="43"/>
    </row>
    <row r="34" spans="1:8" s="39" customFormat="1" ht="15">
      <c r="A34" s="47" t="s">
        <v>113</v>
      </c>
      <c r="B34" s="47" t="s">
        <v>114</v>
      </c>
      <c r="C34" s="48"/>
      <c r="D34" s="45"/>
      <c r="E34" s="45"/>
      <c r="F34" s="43"/>
      <c r="G34" s="43"/>
      <c r="H34" s="43"/>
    </row>
    <row r="35" spans="1:8" s="39" customFormat="1" ht="15">
      <c r="A35" s="49" t="s">
        <v>115</v>
      </c>
      <c r="B35" s="49" t="s">
        <v>116</v>
      </c>
      <c r="C35" s="50"/>
      <c r="D35" s="44"/>
      <c r="E35" s="44"/>
      <c r="F35" s="43"/>
      <c r="G35" s="43"/>
      <c r="H35" s="43"/>
    </row>
    <row r="36" spans="1:8" s="39" customFormat="1" ht="15">
      <c r="A36" s="51" t="s">
        <v>117</v>
      </c>
      <c r="B36" s="51" t="s">
        <v>117</v>
      </c>
      <c r="C36" s="45"/>
      <c r="D36" s="45"/>
      <c r="E36" s="45"/>
      <c r="F36" s="43"/>
      <c r="G36" s="43"/>
      <c r="H36" s="43"/>
    </row>
    <row r="37" spans="2:8" s="39" customFormat="1" ht="15">
      <c r="B37" s="52" t="s">
        <v>118</v>
      </c>
      <c r="C37" s="53"/>
      <c r="D37" s="53"/>
      <c r="E37" s="53"/>
      <c r="F37" s="43"/>
      <c r="G37" s="43"/>
      <c r="H37" s="43"/>
    </row>
    <row r="38" spans="2:8" s="39" customFormat="1" ht="15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1"/>
  <sheetViews>
    <sheetView zoomScaleSheetLayoutView="100" workbookViewId="0" topLeftCell="A1">
      <selection activeCell="A1" sqref="A1:I245"/>
    </sheetView>
  </sheetViews>
  <sheetFormatPr defaultColWidth="11.421875" defaultRowHeight="15"/>
  <cols>
    <col min="1" max="1" width="22.57421875" style="89" customWidth="1"/>
    <col min="2" max="2" width="38.57421875" style="89" customWidth="1"/>
    <col min="3" max="4" width="11.7109375" style="7" bestFit="1" customWidth="1"/>
    <col min="5" max="6" width="8.8515625" style="7" bestFit="1" customWidth="1"/>
    <col min="7" max="7" width="8.57421875" style="7" bestFit="1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0.15">
      <c r="A1" s="3" t="s">
        <v>43</v>
      </c>
      <c r="B1" s="3"/>
      <c r="I1" s="5"/>
    </row>
    <row r="2" spans="1:2" ht="10.15">
      <c r="A2" s="3" t="s">
        <v>138</v>
      </c>
      <c r="B2" s="3"/>
    </row>
    <row r="3" ht="10.15">
      <c r="J3" s="8"/>
    </row>
    <row r="4" ht="10.15">
      <c r="J4" s="8"/>
    </row>
    <row r="5" spans="1:9" ht="10.15">
      <c r="A5" s="207" t="s">
        <v>282</v>
      </c>
      <c r="B5" s="220"/>
      <c r="E5" s="255"/>
      <c r="F5" s="255"/>
      <c r="I5" s="257" t="s">
        <v>265</v>
      </c>
    </row>
    <row r="6" spans="1:6" ht="10.15">
      <c r="A6" s="256"/>
      <c r="B6" s="256"/>
      <c r="C6" s="255"/>
      <c r="D6" s="255"/>
      <c r="E6" s="255"/>
      <c r="F6" s="255"/>
    </row>
    <row r="7" spans="1:9" ht="10.15">
      <c r="A7" s="218" t="s">
        <v>45</v>
      </c>
      <c r="B7" s="217" t="s">
        <v>46</v>
      </c>
      <c r="C7" s="254" t="s">
        <v>264</v>
      </c>
      <c r="D7" s="254" t="s">
        <v>263</v>
      </c>
      <c r="E7" s="254" t="s">
        <v>262</v>
      </c>
      <c r="F7" s="254" t="s">
        <v>261</v>
      </c>
      <c r="G7" s="253" t="s">
        <v>260</v>
      </c>
      <c r="H7" s="217" t="s">
        <v>259</v>
      </c>
      <c r="I7" s="217" t="s">
        <v>258</v>
      </c>
    </row>
    <row r="8" spans="1:9" ht="10.15">
      <c r="A8" s="227" t="s">
        <v>501</v>
      </c>
      <c r="B8" s="263" t="s">
        <v>502</v>
      </c>
      <c r="C8" s="212">
        <v>20729.81</v>
      </c>
      <c r="D8" s="261"/>
      <c r="E8" s="261"/>
      <c r="F8" s="261"/>
      <c r="G8" s="260">
        <f>+C8</f>
        <v>20729.81</v>
      </c>
      <c r="H8" s="251" t="s">
        <v>517</v>
      </c>
      <c r="I8" s="259" t="s">
        <v>519</v>
      </c>
    </row>
    <row r="9" spans="1:9" ht="10.15">
      <c r="A9" s="227" t="s">
        <v>503</v>
      </c>
      <c r="B9" s="263" t="s">
        <v>504</v>
      </c>
      <c r="C9" s="212">
        <v>194880</v>
      </c>
      <c r="D9" s="261">
        <f>+C9</f>
        <v>194880</v>
      </c>
      <c r="E9" s="261"/>
      <c r="F9" s="261"/>
      <c r="G9" s="260"/>
      <c r="H9" s="251" t="s">
        <v>517</v>
      </c>
      <c r="I9" s="259" t="s">
        <v>518</v>
      </c>
    </row>
    <row r="10" spans="1:9" ht="10.15">
      <c r="A10" s="227" t="s">
        <v>505</v>
      </c>
      <c r="B10" s="263" t="s">
        <v>506</v>
      </c>
      <c r="C10" s="212">
        <v>84000</v>
      </c>
      <c r="D10" s="261">
        <f aca="true" t="shared" si="0" ref="D10:D15">+C10</f>
        <v>84000</v>
      </c>
      <c r="E10" s="261"/>
      <c r="F10" s="261"/>
      <c r="G10" s="260"/>
      <c r="H10" s="251" t="s">
        <v>517</v>
      </c>
      <c r="I10" s="259" t="s">
        <v>518</v>
      </c>
    </row>
    <row r="11" spans="1:9" ht="10.15">
      <c r="A11" s="227" t="s">
        <v>507</v>
      </c>
      <c r="B11" s="263" t="s">
        <v>508</v>
      </c>
      <c r="C11" s="212">
        <v>16000</v>
      </c>
      <c r="D11" s="261">
        <f t="shared" si="0"/>
        <v>16000</v>
      </c>
      <c r="E11" s="261"/>
      <c r="F11" s="261"/>
      <c r="G11" s="260"/>
      <c r="H11" s="251" t="s">
        <v>517</v>
      </c>
      <c r="I11" s="259" t="s">
        <v>518</v>
      </c>
    </row>
    <row r="12" spans="1:9" ht="10.15">
      <c r="A12" s="227" t="s">
        <v>509</v>
      </c>
      <c r="B12" s="263" t="s">
        <v>510</v>
      </c>
      <c r="C12" s="212">
        <v>1159</v>
      </c>
      <c r="D12" s="261">
        <f t="shared" si="0"/>
        <v>1159</v>
      </c>
      <c r="E12" s="261"/>
      <c r="F12" s="261"/>
      <c r="G12" s="260"/>
      <c r="H12" s="251" t="s">
        <v>517</v>
      </c>
      <c r="I12" s="259" t="s">
        <v>518</v>
      </c>
    </row>
    <row r="13" spans="1:9" ht="10.15">
      <c r="A13" s="227" t="s">
        <v>511</v>
      </c>
      <c r="B13" s="263" t="s">
        <v>512</v>
      </c>
      <c r="C13" s="212">
        <v>2444</v>
      </c>
      <c r="D13" s="261">
        <f t="shared" si="0"/>
        <v>2444</v>
      </c>
      <c r="E13" s="261"/>
      <c r="F13" s="261"/>
      <c r="G13" s="260"/>
      <c r="H13" s="251" t="s">
        <v>517</v>
      </c>
      <c r="I13" s="259" t="s">
        <v>518</v>
      </c>
    </row>
    <row r="14" spans="1:9" ht="10.15">
      <c r="A14" s="227" t="s">
        <v>513</v>
      </c>
      <c r="B14" s="263" t="s">
        <v>514</v>
      </c>
      <c r="C14" s="212">
        <v>15014.88</v>
      </c>
      <c r="D14" s="261">
        <f t="shared" si="0"/>
        <v>15014.88</v>
      </c>
      <c r="E14" s="261"/>
      <c r="F14" s="261"/>
      <c r="G14" s="260"/>
      <c r="H14" s="251" t="s">
        <v>517</v>
      </c>
      <c r="I14" s="259" t="s">
        <v>518</v>
      </c>
    </row>
    <row r="15" spans="1:9" ht="10.15">
      <c r="A15" s="227" t="s">
        <v>515</v>
      </c>
      <c r="B15" s="263" t="s">
        <v>516</v>
      </c>
      <c r="C15" s="262">
        <v>2420</v>
      </c>
      <c r="D15" s="261">
        <f t="shared" si="0"/>
        <v>2420</v>
      </c>
      <c r="E15" s="261"/>
      <c r="F15" s="261"/>
      <c r="G15" s="260"/>
      <c r="H15" s="251" t="s">
        <v>517</v>
      </c>
      <c r="I15" s="259" t="s">
        <v>518</v>
      </c>
    </row>
    <row r="16" spans="1:9" ht="10.15">
      <c r="A16" s="241"/>
      <c r="B16" s="241" t="s">
        <v>281</v>
      </c>
      <c r="C16" s="240">
        <f>SUM(C8:C15)</f>
        <v>336647.69</v>
      </c>
      <c r="D16" s="240">
        <f>SUM(D8:D15)</f>
        <v>315917.88</v>
      </c>
      <c r="E16" s="240">
        <f>SUM(E8:E15)</f>
        <v>0</v>
      </c>
      <c r="F16" s="240">
        <f>SUM(F8:F15)</f>
        <v>0</v>
      </c>
      <c r="G16" s="240">
        <f>SUM(G8:G15)</f>
        <v>20729.81</v>
      </c>
      <c r="H16" s="234"/>
      <c r="I16" s="234"/>
    </row>
    <row r="17" spans="1:9" ht="10.15">
      <c r="A17" s="60"/>
      <c r="B17" s="60"/>
      <c r="C17" s="221"/>
      <c r="D17" s="221"/>
      <c r="E17" s="221"/>
      <c r="F17" s="221"/>
      <c r="G17" s="221"/>
      <c r="H17" s="60"/>
      <c r="I17" s="60"/>
    </row>
    <row r="18" spans="1:9" ht="10.15">
      <c r="A18" s="60"/>
      <c r="B18" s="60"/>
      <c r="C18" s="221"/>
      <c r="D18" s="221"/>
      <c r="E18" s="221"/>
      <c r="F18" s="221"/>
      <c r="G18" s="221"/>
      <c r="H18" s="60"/>
      <c r="I18" s="60"/>
    </row>
    <row r="19" spans="1:9" ht="10.15">
      <c r="A19" s="207" t="s">
        <v>280</v>
      </c>
      <c r="B19" s="220"/>
      <c r="E19" s="255"/>
      <c r="F19" s="255"/>
      <c r="I19" s="257" t="s">
        <v>265</v>
      </c>
    </row>
    <row r="20" spans="1:6" ht="10.15">
      <c r="A20" s="256"/>
      <c r="B20" s="256"/>
      <c r="C20" s="255"/>
      <c r="D20" s="255"/>
      <c r="E20" s="255"/>
      <c r="F20" s="255"/>
    </row>
    <row r="21" spans="1:9" ht="10.15">
      <c r="A21" s="218" t="s">
        <v>45</v>
      </c>
      <c r="B21" s="217" t="s">
        <v>46</v>
      </c>
      <c r="C21" s="254" t="s">
        <v>264</v>
      </c>
      <c r="D21" s="254" t="s">
        <v>263</v>
      </c>
      <c r="E21" s="254" t="s">
        <v>262</v>
      </c>
      <c r="F21" s="254" t="s">
        <v>261</v>
      </c>
      <c r="G21" s="253" t="s">
        <v>260</v>
      </c>
      <c r="H21" s="217" t="s">
        <v>259</v>
      </c>
      <c r="I21" s="217" t="s">
        <v>258</v>
      </c>
    </row>
    <row r="22" spans="1:9" ht="10.15">
      <c r="A22" s="213"/>
      <c r="B22" s="408" t="s">
        <v>461</v>
      </c>
      <c r="C22" s="212"/>
      <c r="D22" s="252"/>
      <c r="E22" s="252"/>
      <c r="F22" s="252"/>
      <c r="G22" s="252"/>
      <c r="H22" s="251"/>
      <c r="I22" s="251"/>
    </row>
    <row r="23" spans="1:9" ht="10.15">
      <c r="A23" s="62"/>
      <c r="B23" s="62" t="s">
        <v>279</v>
      </c>
      <c r="C23" s="234">
        <f>SUM(C22:C22)</f>
        <v>0</v>
      </c>
      <c r="D23" s="234">
        <f>SUM(D22:D22)</f>
        <v>0</v>
      </c>
      <c r="E23" s="234">
        <f>SUM(E22:E22)</f>
        <v>0</v>
      </c>
      <c r="F23" s="234">
        <f>SUM(F22:F22)</f>
        <v>0</v>
      </c>
      <c r="G23" s="234">
        <f>SUM(G22:G22)</f>
        <v>0</v>
      </c>
      <c r="H23" s="234"/>
      <c r="I23" s="234"/>
    </row>
    <row r="26" spans="1:9" ht="10.15">
      <c r="A26" s="207" t="s">
        <v>278</v>
      </c>
      <c r="B26" s="220"/>
      <c r="E26" s="255"/>
      <c r="F26" s="255"/>
      <c r="I26" s="257" t="s">
        <v>265</v>
      </c>
    </row>
    <row r="27" spans="1:6" ht="10.15">
      <c r="A27" s="256"/>
      <c r="B27" s="256"/>
      <c r="C27" s="255"/>
      <c r="D27" s="255"/>
      <c r="E27" s="255"/>
      <c r="F27" s="255"/>
    </row>
    <row r="28" spans="1:9" ht="10.15">
      <c r="A28" s="218" t="s">
        <v>45</v>
      </c>
      <c r="B28" s="217" t="s">
        <v>46</v>
      </c>
      <c r="C28" s="254" t="s">
        <v>264</v>
      </c>
      <c r="D28" s="254" t="s">
        <v>263</v>
      </c>
      <c r="E28" s="254" t="s">
        <v>262</v>
      </c>
      <c r="F28" s="254" t="s">
        <v>261</v>
      </c>
      <c r="G28" s="253" t="s">
        <v>260</v>
      </c>
      <c r="H28" s="217" t="s">
        <v>259</v>
      </c>
      <c r="I28" s="217" t="s">
        <v>258</v>
      </c>
    </row>
    <row r="29" spans="1:9" ht="10.15">
      <c r="A29" s="213"/>
      <c r="B29" s="408" t="s">
        <v>461</v>
      </c>
      <c r="C29" s="212"/>
      <c r="D29" s="252"/>
      <c r="E29" s="252"/>
      <c r="F29" s="252"/>
      <c r="G29" s="252"/>
      <c r="H29" s="251"/>
      <c r="I29" s="251"/>
    </row>
    <row r="30" spans="1:9" ht="10.15">
      <c r="A30" s="62"/>
      <c r="B30" s="62" t="s">
        <v>277</v>
      </c>
      <c r="C30" s="234">
        <f>SUM(C29:C29)</f>
        <v>0</v>
      </c>
      <c r="D30" s="234">
        <f>SUM(D29:D29)</f>
        <v>0</v>
      </c>
      <c r="E30" s="234">
        <f>SUM(E29:E29)</f>
        <v>0</v>
      </c>
      <c r="F30" s="234">
        <f>SUM(F29:F29)</f>
        <v>0</v>
      </c>
      <c r="G30" s="234">
        <f>SUM(G29:G29)</f>
        <v>0</v>
      </c>
      <c r="H30" s="234"/>
      <c r="I30" s="234"/>
    </row>
    <row r="33" spans="1:9" ht="10.15">
      <c r="A33" s="207" t="s">
        <v>276</v>
      </c>
      <c r="B33" s="220"/>
      <c r="E33" s="255"/>
      <c r="F33" s="255"/>
      <c r="I33" s="257" t="s">
        <v>265</v>
      </c>
    </row>
    <row r="34" spans="1:6" ht="10.15">
      <c r="A34" s="256"/>
      <c r="B34" s="256"/>
      <c r="C34" s="255"/>
      <c r="D34" s="255"/>
      <c r="E34" s="255"/>
      <c r="F34" s="255"/>
    </row>
    <row r="35" spans="1:9" ht="10.15">
      <c r="A35" s="218" t="s">
        <v>45</v>
      </c>
      <c r="B35" s="217" t="s">
        <v>46</v>
      </c>
      <c r="C35" s="254" t="s">
        <v>264</v>
      </c>
      <c r="D35" s="254" t="s">
        <v>263</v>
      </c>
      <c r="E35" s="254" t="s">
        <v>262</v>
      </c>
      <c r="F35" s="254" t="s">
        <v>261</v>
      </c>
      <c r="G35" s="253" t="s">
        <v>260</v>
      </c>
      <c r="H35" s="217" t="s">
        <v>259</v>
      </c>
      <c r="I35" s="217" t="s">
        <v>258</v>
      </c>
    </row>
    <row r="36" spans="1:9" ht="10.15">
      <c r="A36" s="213"/>
      <c r="B36" s="408" t="s">
        <v>461</v>
      </c>
      <c r="C36" s="212"/>
      <c r="D36" s="252"/>
      <c r="E36" s="252"/>
      <c r="F36" s="252"/>
      <c r="G36" s="252"/>
      <c r="H36" s="251"/>
      <c r="I36" s="251"/>
    </row>
    <row r="37" spans="1:9" ht="10.15">
      <c r="A37" s="62"/>
      <c r="B37" s="62" t="s">
        <v>275</v>
      </c>
      <c r="C37" s="234">
        <f>SUM(C36:C36)</f>
        <v>0</v>
      </c>
      <c r="D37" s="234">
        <f>SUM(D36:D36)</f>
        <v>0</v>
      </c>
      <c r="E37" s="234">
        <f>SUM(E36:E36)</f>
        <v>0</v>
      </c>
      <c r="F37" s="234">
        <f>SUM(F36:F36)</f>
        <v>0</v>
      </c>
      <c r="G37" s="234">
        <f>SUM(G36:G36)</f>
        <v>0</v>
      </c>
      <c r="H37" s="234"/>
      <c r="I37" s="234"/>
    </row>
    <row r="40" spans="1:6" ht="10.15">
      <c r="A40" s="207" t="s">
        <v>274</v>
      </c>
      <c r="B40" s="220"/>
      <c r="C40" s="255"/>
      <c r="D40" s="255"/>
      <c r="E40" s="255"/>
      <c r="F40" s="255"/>
    </row>
    <row r="41" spans="1:6" ht="10.15">
      <c r="A41" s="256"/>
      <c r="B41" s="256"/>
      <c r="C41" s="255"/>
      <c r="D41" s="255"/>
      <c r="E41" s="255"/>
      <c r="F41" s="255"/>
    </row>
    <row r="42" spans="1:9" ht="10.15">
      <c r="A42" s="218" t="s">
        <v>45</v>
      </c>
      <c r="B42" s="217" t="s">
        <v>46</v>
      </c>
      <c r="C42" s="254" t="s">
        <v>264</v>
      </c>
      <c r="D42" s="254" t="s">
        <v>263</v>
      </c>
      <c r="E42" s="254" t="s">
        <v>262</v>
      </c>
      <c r="F42" s="254" t="s">
        <v>261</v>
      </c>
      <c r="G42" s="253" t="s">
        <v>260</v>
      </c>
      <c r="H42" s="217" t="s">
        <v>259</v>
      </c>
      <c r="I42" s="217" t="s">
        <v>258</v>
      </c>
    </row>
    <row r="43" spans="1:9" ht="10.15">
      <c r="A43" s="213" t="s">
        <v>520</v>
      </c>
      <c r="B43" s="213" t="s">
        <v>521</v>
      </c>
      <c r="C43" s="212">
        <v>304543.36</v>
      </c>
      <c r="D43" s="252"/>
      <c r="E43" s="252">
        <f>+C43</f>
        <v>304543.36</v>
      </c>
      <c r="F43" s="252"/>
      <c r="G43" s="252"/>
      <c r="H43" s="251"/>
      <c r="I43" s="251"/>
    </row>
    <row r="44" spans="1:9" ht="10.15">
      <c r="A44" s="213" t="s">
        <v>522</v>
      </c>
      <c r="B44" s="213" t="s">
        <v>523</v>
      </c>
      <c r="C44" s="212">
        <v>146737.13</v>
      </c>
      <c r="D44" s="252">
        <f>+C44</f>
        <v>146737.13</v>
      </c>
      <c r="E44" s="252"/>
      <c r="F44" s="252"/>
      <c r="G44" s="252"/>
      <c r="H44" s="251"/>
      <c r="I44" s="251"/>
    </row>
    <row r="45" spans="1:9" ht="10.15">
      <c r="A45" s="213" t="s">
        <v>524</v>
      </c>
      <c r="B45" s="213" t="s">
        <v>525</v>
      </c>
      <c r="C45" s="212">
        <v>734752.64</v>
      </c>
      <c r="D45" s="252">
        <f aca="true" t="shared" si="1" ref="D45:D108">+C45</f>
        <v>734752.64</v>
      </c>
      <c r="E45" s="252"/>
      <c r="F45" s="252"/>
      <c r="G45" s="252"/>
      <c r="H45" s="251"/>
      <c r="I45" s="251"/>
    </row>
    <row r="46" spans="1:9" ht="10.15">
      <c r="A46" s="213" t="s">
        <v>526</v>
      </c>
      <c r="B46" s="213" t="s">
        <v>527</v>
      </c>
      <c r="C46" s="212">
        <v>298893.95</v>
      </c>
      <c r="D46" s="252">
        <f t="shared" si="1"/>
        <v>298893.95</v>
      </c>
      <c r="E46" s="252"/>
      <c r="F46" s="252"/>
      <c r="G46" s="252"/>
      <c r="H46" s="251"/>
      <c r="I46" s="251"/>
    </row>
    <row r="47" spans="1:9" ht="10.15">
      <c r="A47" s="213" t="s">
        <v>528</v>
      </c>
      <c r="B47" s="213" t="s">
        <v>529</v>
      </c>
      <c r="C47" s="212">
        <v>111831.27</v>
      </c>
      <c r="D47" s="252">
        <f t="shared" si="1"/>
        <v>111831.27</v>
      </c>
      <c r="E47" s="252"/>
      <c r="F47" s="252"/>
      <c r="G47" s="252"/>
      <c r="H47" s="251"/>
      <c r="I47" s="251"/>
    </row>
    <row r="48" spans="1:9" ht="10.15">
      <c r="A48" s="213" t="s">
        <v>530</v>
      </c>
      <c r="B48" s="213" t="s">
        <v>531</v>
      </c>
      <c r="C48" s="212">
        <v>17929.34</v>
      </c>
      <c r="D48" s="252">
        <f t="shared" si="1"/>
        <v>17929.34</v>
      </c>
      <c r="E48" s="252"/>
      <c r="F48" s="252"/>
      <c r="G48" s="252"/>
      <c r="H48" s="251"/>
      <c r="I48" s="251"/>
    </row>
    <row r="49" spans="1:9" ht="10.15">
      <c r="A49" s="213" t="s">
        <v>532</v>
      </c>
      <c r="B49" s="213" t="s">
        <v>533</v>
      </c>
      <c r="C49" s="212">
        <v>1423147.74</v>
      </c>
      <c r="D49" s="252">
        <f t="shared" si="1"/>
        <v>1423147.74</v>
      </c>
      <c r="E49" s="252"/>
      <c r="F49" s="252"/>
      <c r="G49" s="252"/>
      <c r="H49" s="251"/>
      <c r="I49" s="251"/>
    </row>
    <row r="50" spans="1:9" ht="10.15">
      <c r="A50" s="213" t="s">
        <v>534</v>
      </c>
      <c r="B50" s="213" t="s">
        <v>535</v>
      </c>
      <c r="C50" s="212">
        <v>4229299.59</v>
      </c>
      <c r="D50" s="252">
        <f t="shared" si="1"/>
        <v>4229299.59</v>
      </c>
      <c r="E50" s="252"/>
      <c r="F50" s="252"/>
      <c r="G50" s="252"/>
      <c r="H50" s="251"/>
      <c r="I50" s="251"/>
    </row>
    <row r="51" spans="1:9" ht="10.15">
      <c r="A51" s="213" t="s">
        <v>536</v>
      </c>
      <c r="B51" s="213" t="s">
        <v>537</v>
      </c>
      <c r="C51" s="212">
        <v>8722242.05</v>
      </c>
      <c r="D51" s="252">
        <f t="shared" si="1"/>
        <v>8722242.05</v>
      </c>
      <c r="E51" s="252"/>
      <c r="F51" s="252"/>
      <c r="G51" s="252"/>
      <c r="H51" s="251"/>
      <c r="I51" s="251"/>
    </row>
    <row r="52" spans="1:9" ht="10.15">
      <c r="A52" s="213" t="s">
        <v>538</v>
      </c>
      <c r="B52" s="213" t="s">
        <v>539</v>
      </c>
      <c r="C52" s="212">
        <v>2304213.3</v>
      </c>
      <c r="D52" s="252">
        <f t="shared" si="1"/>
        <v>2304213.3</v>
      </c>
      <c r="E52" s="252"/>
      <c r="F52" s="252"/>
      <c r="G52" s="252"/>
      <c r="H52" s="251"/>
      <c r="I52" s="251"/>
    </row>
    <row r="53" spans="1:9" ht="22.5">
      <c r="A53" s="213" t="s">
        <v>540</v>
      </c>
      <c r="B53" s="213" t="s">
        <v>541</v>
      </c>
      <c r="C53" s="212">
        <v>447166.11</v>
      </c>
      <c r="D53" s="252">
        <f t="shared" si="1"/>
        <v>447166.11</v>
      </c>
      <c r="E53" s="252"/>
      <c r="F53" s="252"/>
      <c r="G53" s="252"/>
      <c r="H53" s="251"/>
      <c r="I53" s="251"/>
    </row>
    <row r="54" spans="1:9" ht="10.15">
      <c r="A54" s="213" t="s">
        <v>542</v>
      </c>
      <c r="B54" s="213" t="s">
        <v>543</v>
      </c>
      <c r="C54" s="212">
        <v>2226487.55</v>
      </c>
      <c r="D54" s="252">
        <f t="shared" si="1"/>
        <v>2226487.55</v>
      </c>
      <c r="E54" s="252"/>
      <c r="F54" s="252"/>
      <c r="G54" s="252"/>
      <c r="H54" s="251"/>
      <c r="I54" s="251"/>
    </row>
    <row r="55" spans="1:9" ht="22.5">
      <c r="A55" s="213" t="s">
        <v>544</v>
      </c>
      <c r="B55" s="213" t="s">
        <v>545</v>
      </c>
      <c r="C55" s="212">
        <v>692733.88</v>
      </c>
      <c r="D55" s="252">
        <f t="shared" si="1"/>
        <v>692733.88</v>
      </c>
      <c r="E55" s="252"/>
      <c r="F55" s="252"/>
      <c r="G55" s="252"/>
      <c r="H55" s="251"/>
      <c r="I55" s="251"/>
    </row>
    <row r="56" spans="1:9" ht="10.15">
      <c r="A56" s="213" t="s">
        <v>546</v>
      </c>
      <c r="B56" s="213" t="s">
        <v>547</v>
      </c>
      <c r="C56" s="212">
        <v>457894.81</v>
      </c>
      <c r="D56" s="252">
        <f t="shared" si="1"/>
        <v>457894.81</v>
      </c>
      <c r="E56" s="252"/>
      <c r="F56" s="252"/>
      <c r="G56" s="252"/>
      <c r="H56" s="251"/>
      <c r="I56" s="251"/>
    </row>
    <row r="57" spans="1:9" ht="10.15">
      <c r="A57" s="213" t="s">
        <v>548</v>
      </c>
      <c r="B57" s="213" t="s">
        <v>549</v>
      </c>
      <c r="C57" s="212">
        <v>289046</v>
      </c>
      <c r="D57" s="252">
        <f t="shared" si="1"/>
        <v>289046</v>
      </c>
      <c r="E57" s="252"/>
      <c r="F57" s="252"/>
      <c r="G57" s="252"/>
      <c r="H57" s="251"/>
      <c r="I57" s="251"/>
    </row>
    <row r="58" spans="1:9" ht="10.15">
      <c r="A58" s="213" t="s">
        <v>550</v>
      </c>
      <c r="B58" s="213" t="s">
        <v>551</v>
      </c>
      <c r="C58" s="212">
        <v>6412881.25</v>
      </c>
      <c r="D58" s="252">
        <f t="shared" si="1"/>
        <v>6412881.25</v>
      </c>
      <c r="E58" s="252"/>
      <c r="F58" s="252"/>
      <c r="G58" s="252"/>
      <c r="H58" s="251"/>
      <c r="I58" s="251"/>
    </row>
    <row r="59" spans="1:9" ht="10.15">
      <c r="A59" s="213" t="s">
        <v>552</v>
      </c>
      <c r="B59" s="213" t="s">
        <v>553</v>
      </c>
      <c r="C59" s="212">
        <v>1242108.24</v>
      </c>
      <c r="D59" s="252">
        <f t="shared" si="1"/>
        <v>1242108.24</v>
      </c>
      <c r="E59" s="252"/>
      <c r="F59" s="252"/>
      <c r="G59" s="252"/>
      <c r="H59" s="251"/>
      <c r="I59" s="251"/>
    </row>
    <row r="60" spans="1:9" ht="10.15">
      <c r="A60" s="213" t="s">
        <v>554</v>
      </c>
      <c r="B60" s="213" t="s">
        <v>555</v>
      </c>
      <c r="C60" s="212">
        <v>438195.28</v>
      </c>
      <c r="D60" s="252">
        <f t="shared" si="1"/>
        <v>438195.28</v>
      </c>
      <c r="E60" s="252"/>
      <c r="F60" s="252"/>
      <c r="G60" s="252"/>
      <c r="H60" s="251"/>
      <c r="I60" s="251"/>
    </row>
    <row r="61" spans="1:9" ht="10.15">
      <c r="A61" s="213" t="s">
        <v>556</v>
      </c>
      <c r="B61" s="213" t="s">
        <v>557</v>
      </c>
      <c r="C61" s="212">
        <v>3189430.11</v>
      </c>
      <c r="D61" s="252">
        <f t="shared" si="1"/>
        <v>3189430.11</v>
      </c>
      <c r="E61" s="252"/>
      <c r="F61" s="252"/>
      <c r="G61" s="252"/>
      <c r="H61" s="251"/>
      <c r="I61" s="251"/>
    </row>
    <row r="62" spans="1:9" ht="10.15">
      <c r="A62" s="213" t="s">
        <v>558</v>
      </c>
      <c r="B62" s="213" t="s">
        <v>559</v>
      </c>
      <c r="C62" s="212">
        <v>1937449.58</v>
      </c>
      <c r="D62" s="252">
        <f t="shared" si="1"/>
        <v>1937449.58</v>
      </c>
      <c r="E62" s="252"/>
      <c r="F62" s="252"/>
      <c r="G62" s="252"/>
      <c r="H62" s="251"/>
      <c r="I62" s="251"/>
    </row>
    <row r="63" spans="1:9" ht="10.15">
      <c r="A63" s="213" t="s">
        <v>560</v>
      </c>
      <c r="B63" s="213" t="s">
        <v>561</v>
      </c>
      <c r="C63" s="212">
        <v>1237122.13</v>
      </c>
      <c r="D63" s="252">
        <f t="shared" si="1"/>
        <v>1237122.13</v>
      </c>
      <c r="E63" s="252"/>
      <c r="F63" s="252"/>
      <c r="G63" s="252"/>
      <c r="H63" s="251"/>
      <c r="I63" s="251"/>
    </row>
    <row r="64" spans="1:9" ht="10.15">
      <c r="A64" s="213" t="s">
        <v>562</v>
      </c>
      <c r="B64" s="213" t="s">
        <v>563</v>
      </c>
      <c r="C64" s="212">
        <v>202048.89</v>
      </c>
      <c r="D64" s="252">
        <f t="shared" si="1"/>
        <v>202048.89</v>
      </c>
      <c r="E64" s="252"/>
      <c r="F64" s="252"/>
      <c r="G64" s="252"/>
      <c r="H64" s="251"/>
      <c r="I64" s="251"/>
    </row>
    <row r="65" spans="1:9" ht="10.15">
      <c r="A65" s="213" t="s">
        <v>564</v>
      </c>
      <c r="B65" s="213" t="s">
        <v>565</v>
      </c>
      <c r="C65" s="212">
        <v>537286.24</v>
      </c>
      <c r="D65" s="252">
        <f t="shared" si="1"/>
        <v>537286.24</v>
      </c>
      <c r="E65" s="252"/>
      <c r="F65" s="252"/>
      <c r="G65" s="252"/>
      <c r="H65" s="251"/>
      <c r="I65" s="251"/>
    </row>
    <row r="66" spans="1:9" ht="10.15">
      <c r="A66" s="213" t="s">
        <v>566</v>
      </c>
      <c r="B66" s="213" t="s">
        <v>567</v>
      </c>
      <c r="C66" s="212">
        <v>354527.22</v>
      </c>
      <c r="D66" s="252">
        <f t="shared" si="1"/>
        <v>354527.22</v>
      </c>
      <c r="E66" s="252"/>
      <c r="F66" s="252"/>
      <c r="G66" s="252"/>
      <c r="H66" s="251"/>
      <c r="I66" s="251"/>
    </row>
    <row r="67" spans="1:9" ht="10.15">
      <c r="A67" s="213" t="s">
        <v>568</v>
      </c>
      <c r="B67" s="213" t="s">
        <v>569</v>
      </c>
      <c r="C67" s="212">
        <v>1612535.91</v>
      </c>
      <c r="D67" s="252">
        <f t="shared" si="1"/>
        <v>1612535.91</v>
      </c>
      <c r="E67" s="252"/>
      <c r="F67" s="252"/>
      <c r="G67" s="252"/>
      <c r="H67" s="251"/>
      <c r="I67" s="251"/>
    </row>
    <row r="68" spans="1:9" ht="10.15">
      <c r="A68" s="213" t="s">
        <v>570</v>
      </c>
      <c r="B68" s="213" t="s">
        <v>571</v>
      </c>
      <c r="C68" s="212">
        <v>114663.34</v>
      </c>
      <c r="D68" s="252">
        <f t="shared" si="1"/>
        <v>114663.34</v>
      </c>
      <c r="E68" s="252"/>
      <c r="F68" s="252"/>
      <c r="G68" s="252"/>
      <c r="H68" s="251"/>
      <c r="I68" s="251"/>
    </row>
    <row r="69" spans="1:9" ht="10.15">
      <c r="A69" s="213" t="s">
        <v>572</v>
      </c>
      <c r="B69" s="213" t="s">
        <v>573</v>
      </c>
      <c r="C69" s="212">
        <v>945650.55</v>
      </c>
      <c r="D69" s="252">
        <f t="shared" si="1"/>
        <v>945650.55</v>
      </c>
      <c r="E69" s="252"/>
      <c r="F69" s="252"/>
      <c r="G69" s="252"/>
      <c r="H69" s="251"/>
      <c r="I69" s="251"/>
    </row>
    <row r="70" spans="1:9" ht="10.15">
      <c r="A70" s="213" t="s">
        <v>574</v>
      </c>
      <c r="B70" s="213" t="s">
        <v>575</v>
      </c>
      <c r="C70" s="212">
        <v>690083.16</v>
      </c>
      <c r="D70" s="252">
        <f t="shared" si="1"/>
        <v>690083.16</v>
      </c>
      <c r="E70" s="252"/>
      <c r="F70" s="252"/>
      <c r="G70" s="252"/>
      <c r="H70" s="251"/>
      <c r="I70" s="251"/>
    </row>
    <row r="71" spans="1:9" ht="10.15">
      <c r="A71" s="213" t="s">
        <v>576</v>
      </c>
      <c r="B71" s="213" t="s">
        <v>577</v>
      </c>
      <c r="C71" s="212">
        <v>53883.09</v>
      </c>
      <c r="D71" s="252">
        <f t="shared" si="1"/>
        <v>53883.09</v>
      </c>
      <c r="E71" s="252"/>
      <c r="F71" s="252"/>
      <c r="G71" s="252"/>
      <c r="H71" s="251"/>
      <c r="I71" s="251"/>
    </row>
    <row r="72" spans="1:9" ht="10.15">
      <c r="A72" s="213" t="s">
        <v>578</v>
      </c>
      <c r="B72" s="213" t="s">
        <v>579</v>
      </c>
      <c r="C72" s="212">
        <v>65751.45</v>
      </c>
      <c r="D72" s="252">
        <f t="shared" si="1"/>
        <v>65751.45</v>
      </c>
      <c r="E72" s="252"/>
      <c r="F72" s="252"/>
      <c r="G72" s="252"/>
      <c r="H72" s="251"/>
      <c r="I72" s="251"/>
    </row>
    <row r="73" spans="1:9" ht="10.15">
      <c r="A73" s="213" t="s">
        <v>580</v>
      </c>
      <c r="B73" s="213" t="s">
        <v>581</v>
      </c>
      <c r="C73" s="212">
        <v>449851.86</v>
      </c>
      <c r="D73" s="252">
        <f t="shared" si="1"/>
        <v>449851.86</v>
      </c>
      <c r="E73" s="252"/>
      <c r="F73" s="252"/>
      <c r="G73" s="252"/>
      <c r="H73" s="251"/>
      <c r="I73" s="251"/>
    </row>
    <row r="74" spans="1:9" ht="10.15">
      <c r="A74" s="213" t="s">
        <v>582</v>
      </c>
      <c r="B74" s="213" t="s">
        <v>583</v>
      </c>
      <c r="C74" s="212">
        <v>6526245.09</v>
      </c>
      <c r="D74" s="252">
        <f t="shared" si="1"/>
        <v>6526245.09</v>
      </c>
      <c r="E74" s="252"/>
      <c r="F74" s="252"/>
      <c r="G74" s="252"/>
      <c r="H74" s="251"/>
      <c r="I74" s="251"/>
    </row>
    <row r="75" spans="1:9" ht="10.15">
      <c r="A75" s="213" t="s">
        <v>584</v>
      </c>
      <c r="B75" s="213" t="s">
        <v>585</v>
      </c>
      <c r="C75" s="212">
        <v>3712304.03</v>
      </c>
      <c r="D75" s="252">
        <f t="shared" si="1"/>
        <v>3712304.03</v>
      </c>
      <c r="E75" s="252"/>
      <c r="F75" s="252"/>
      <c r="G75" s="252"/>
      <c r="H75" s="251"/>
      <c r="I75" s="251"/>
    </row>
    <row r="76" spans="1:9" ht="10.15">
      <c r="A76" s="213" t="s">
        <v>586</v>
      </c>
      <c r="B76" s="213" t="s">
        <v>587</v>
      </c>
      <c r="C76" s="212">
        <v>680735.63</v>
      </c>
      <c r="D76" s="252">
        <f t="shared" si="1"/>
        <v>680735.63</v>
      </c>
      <c r="E76" s="252"/>
      <c r="F76" s="252"/>
      <c r="G76" s="252"/>
      <c r="H76" s="251"/>
      <c r="I76" s="251"/>
    </row>
    <row r="77" spans="1:9" ht="10.15">
      <c r="A77" s="213" t="s">
        <v>588</v>
      </c>
      <c r="B77" s="213" t="s">
        <v>589</v>
      </c>
      <c r="C77" s="212">
        <v>7061561.82</v>
      </c>
      <c r="D77" s="252">
        <f t="shared" si="1"/>
        <v>7061561.82</v>
      </c>
      <c r="E77" s="252"/>
      <c r="F77" s="252"/>
      <c r="G77" s="252"/>
      <c r="H77" s="251"/>
      <c r="I77" s="251"/>
    </row>
    <row r="78" spans="1:9" ht="10.15">
      <c r="A78" s="213" t="s">
        <v>590</v>
      </c>
      <c r="B78" s="213" t="s">
        <v>591</v>
      </c>
      <c r="C78" s="212">
        <v>41144.48</v>
      </c>
      <c r="D78" s="252">
        <f t="shared" si="1"/>
        <v>41144.48</v>
      </c>
      <c r="E78" s="252"/>
      <c r="F78" s="252"/>
      <c r="G78" s="252"/>
      <c r="H78" s="251"/>
      <c r="I78" s="251"/>
    </row>
    <row r="79" spans="1:9" ht="10.15">
      <c r="A79" s="213" t="s">
        <v>592</v>
      </c>
      <c r="B79" s="213" t="s">
        <v>593</v>
      </c>
      <c r="C79" s="212">
        <v>3505483.29</v>
      </c>
      <c r="D79" s="252">
        <f t="shared" si="1"/>
        <v>3505483.29</v>
      </c>
      <c r="E79" s="252"/>
      <c r="F79" s="252"/>
      <c r="G79" s="252"/>
      <c r="H79" s="251"/>
      <c r="I79" s="251"/>
    </row>
    <row r="80" spans="1:9" ht="10.15">
      <c r="A80" s="213" t="s">
        <v>594</v>
      </c>
      <c r="B80" s="213" t="s">
        <v>595</v>
      </c>
      <c r="C80" s="212">
        <v>629981.5</v>
      </c>
      <c r="D80" s="252">
        <f t="shared" si="1"/>
        <v>629981.5</v>
      </c>
      <c r="E80" s="252"/>
      <c r="F80" s="252"/>
      <c r="G80" s="252"/>
      <c r="H80" s="251"/>
      <c r="I80" s="251"/>
    </row>
    <row r="81" spans="1:9" ht="10.15">
      <c r="A81" s="213" t="s">
        <v>596</v>
      </c>
      <c r="B81" s="213" t="s">
        <v>597</v>
      </c>
      <c r="C81" s="212">
        <v>2722512.01</v>
      </c>
      <c r="D81" s="252">
        <f t="shared" si="1"/>
        <v>2722512.01</v>
      </c>
      <c r="E81" s="252"/>
      <c r="F81" s="252"/>
      <c r="G81" s="252"/>
      <c r="H81" s="251"/>
      <c r="I81" s="251"/>
    </row>
    <row r="82" spans="1:9" ht="10.15">
      <c r="A82" s="213" t="s">
        <v>598</v>
      </c>
      <c r="B82" s="213" t="s">
        <v>599</v>
      </c>
      <c r="C82" s="212">
        <v>35525.97</v>
      </c>
      <c r="D82" s="252">
        <f t="shared" si="1"/>
        <v>35525.97</v>
      </c>
      <c r="E82" s="252"/>
      <c r="F82" s="252"/>
      <c r="G82" s="252"/>
      <c r="H82" s="251"/>
      <c r="I82" s="251"/>
    </row>
    <row r="83" spans="1:9" ht="10.15">
      <c r="A83" s="213" t="s">
        <v>600</v>
      </c>
      <c r="B83" s="213" t="s">
        <v>601</v>
      </c>
      <c r="C83" s="212">
        <v>6213941.63</v>
      </c>
      <c r="D83" s="252">
        <f t="shared" si="1"/>
        <v>6213941.63</v>
      </c>
      <c r="E83" s="252"/>
      <c r="F83" s="252"/>
      <c r="G83" s="252"/>
      <c r="H83" s="251"/>
      <c r="I83" s="251"/>
    </row>
    <row r="84" spans="1:9" ht="10.15">
      <c r="A84" s="213" t="s">
        <v>602</v>
      </c>
      <c r="B84" s="213" t="s">
        <v>603</v>
      </c>
      <c r="C84" s="212">
        <v>756313.86</v>
      </c>
      <c r="D84" s="252">
        <f t="shared" si="1"/>
        <v>756313.86</v>
      </c>
      <c r="E84" s="252"/>
      <c r="F84" s="252"/>
      <c r="G84" s="252"/>
      <c r="H84" s="251"/>
      <c r="I84" s="251"/>
    </row>
    <row r="85" spans="1:9" ht="10.15">
      <c r="A85" s="213" t="s">
        <v>604</v>
      </c>
      <c r="B85" s="213" t="s">
        <v>605</v>
      </c>
      <c r="C85" s="212">
        <v>33657.66</v>
      </c>
      <c r="D85" s="252">
        <f t="shared" si="1"/>
        <v>33657.66</v>
      </c>
      <c r="E85" s="252"/>
      <c r="F85" s="252"/>
      <c r="G85" s="252"/>
      <c r="H85" s="251"/>
      <c r="I85" s="251"/>
    </row>
    <row r="86" spans="1:9" ht="10.15">
      <c r="A86" s="213" t="s">
        <v>606</v>
      </c>
      <c r="B86" s="213" t="s">
        <v>607</v>
      </c>
      <c r="C86" s="212">
        <v>91049.31</v>
      </c>
      <c r="D86" s="252">
        <f t="shared" si="1"/>
        <v>91049.31</v>
      </c>
      <c r="E86" s="252"/>
      <c r="F86" s="252"/>
      <c r="G86" s="252"/>
      <c r="H86" s="251"/>
      <c r="I86" s="251"/>
    </row>
    <row r="87" spans="1:9" ht="22.5">
      <c r="A87" s="213" t="s">
        <v>608</v>
      </c>
      <c r="B87" s="213" t="s">
        <v>609</v>
      </c>
      <c r="C87" s="212">
        <v>10049762.82</v>
      </c>
      <c r="D87" s="252">
        <f t="shared" si="1"/>
        <v>10049762.82</v>
      </c>
      <c r="E87" s="252"/>
      <c r="F87" s="252"/>
      <c r="G87" s="252"/>
      <c r="H87" s="251"/>
      <c r="I87" s="251"/>
    </row>
    <row r="88" spans="1:9" ht="10.15">
      <c r="A88" s="213" t="s">
        <v>610</v>
      </c>
      <c r="B88" s="213" t="s">
        <v>611</v>
      </c>
      <c r="C88" s="212">
        <v>36913.26</v>
      </c>
      <c r="D88" s="252">
        <f t="shared" si="1"/>
        <v>36913.26</v>
      </c>
      <c r="E88" s="252"/>
      <c r="F88" s="252"/>
      <c r="G88" s="252"/>
      <c r="H88" s="251"/>
      <c r="I88" s="251"/>
    </row>
    <row r="89" spans="1:9" ht="10.15">
      <c r="A89" s="213" t="s">
        <v>612</v>
      </c>
      <c r="B89" s="213" t="s">
        <v>613</v>
      </c>
      <c r="C89" s="212">
        <v>153282.59</v>
      </c>
      <c r="D89" s="252">
        <f t="shared" si="1"/>
        <v>153282.59</v>
      </c>
      <c r="E89" s="252"/>
      <c r="F89" s="252"/>
      <c r="G89" s="252"/>
      <c r="H89" s="251"/>
      <c r="I89" s="251"/>
    </row>
    <row r="90" spans="1:9" ht="10.15">
      <c r="A90" s="213" t="s">
        <v>614</v>
      </c>
      <c r="B90" s="213" t="s">
        <v>615</v>
      </c>
      <c r="C90" s="212">
        <v>8421.65</v>
      </c>
      <c r="D90" s="252">
        <f t="shared" si="1"/>
        <v>8421.65</v>
      </c>
      <c r="E90" s="252"/>
      <c r="F90" s="252"/>
      <c r="G90" s="252"/>
      <c r="H90" s="251"/>
      <c r="I90" s="251"/>
    </row>
    <row r="91" spans="1:9" ht="10.15">
      <c r="A91" s="213" t="s">
        <v>616</v>
      </c>
      <c r="B91" s="213" t="s">
        <v>617</v>
      </c>
      <c r="C91" s="212">
        <v>420042.21</v>
      </c>
      <c r="D91" s="252">
        <f t="shared" si="1"/>
        <v>420042.21</v>
      </c>
      <c r="E91" s="252"/>
      <c r="F91" s="252"/>
      <c r="G91" s="252"/>
      <c r="H91" s="251"/>
      <c r="I91" s="251"/>
    </row>
    <row r="92" spans="1:9" ht="10.15">
      <c r="A92" s="213" t="s">
        <v>618</v>
      </c>
      <c r="B92" s="213" t="s">
        <v>619</v>
      </c>
      <c r="C92" s="212">
        <v>6585221.22</v>
      </c>
      <c r="D92" s="252">
        <f t="shared" si="1"/>
        <v>6585221.22</v>
      </c>
      <c r="E92" s="252"/>
      <c r="F92" s="252"/>
      <c r="G92" s="252"/>
      <c r="H92" s="251"/>
      <c r="I92" s="251"/>
    </row>
    <row r="93" spans="1:9" ht="10.15">
      <c r="A93" s="213" t="s">
        <v>620</v>
      </c>
      <c r="B93" s="213" t="s">
        <v>621</v>
      </c>
      <c r="C93" s="212">
        <v>1441663.89</v>
      </c>
      <c r="D93" s="252">
        <f t="shared" si="1"/>
        <v>1441663.89</v>
      </c>
      <c r="E93" s="252"/>
      <c r="F93" s="252"/>
      <c r="G93" s="252"/>
      <c r="H93" s="251"/>
      <c r="I93" s="251"/>
    </row>
    <row r="94" spans="1:9" ht="10.15">
      <c r="A94" s="213" t="s">
        <v>622</v>
      </c>
      <c r="B94" s="213" t="s">
        <v>623</v>
      </c>
      <c r="C94" s="212">
        <v>800601.63</v>
      </c>
      <c r="D94" s="252">
        <f t="shared" si="1"/>
        <v>800601.63</v>
      </c>
      <c r="E94" s="252"/>
      <c r="F94" s="252"/>
      <c r="G94" s="252"/>
      <c r="H94" s="251"/>
      <c r="I94" s="251"/>
    </row>
    <row r="95" spans="1:9" ht="10.15">
      <c r="A95" s="213" t="s">
        <v>624</v>
      </c>
      <c r="B95" s="213" t="s">
        <v>625</v>
      </c>
      <c r="C95" s="212">
        <v>224120.94</v>
      </c>
      <c r="D95" s="252">
        <f t="shared" si="1"/>
        <v>224120.94</v>
      </c>
      <c r="E95" s="252"/>
      <c r="F95" s="252"/>
      <c r="G95" s="252"/>
      <c r="H95" s="251"/>
      <c r="I95" s="251"/>
    </row>
    <row r="96" spans="1:9" ht="10.15">
      <c r="A96" s="213" t="s">
        <v>626</v>
      </c>
      <c r="B96" s="213" t="s">
        <v>627</v>
      </c>
      <c r="C96" s="212">
        <v>3041480.35</v>
      </c>
      <c r="D96" s="252">
        <f t="shared" si="1"/>
        <v>3041480.35</v>
      </c>
      <c r="E96" s="252"/>
      <c r="F96" s="252"/>
      <c r="G96" s="252"/>
      <c r="H96" s="251"/>
      <c r="I96" s="251"/>
    </row>
    <row r="97" spans="1:9" ht="10.15">
      <c r="A97" s="213" t="s">
        <v>628</v>
      </c>
      <c r="B97" s="213" t="s">
        <v>629</v>
      </c>
      <c r="C97" s="212">
        <v>4390779.73</v>
      </c>
      <c r="D97" s="252">
        <f t="shared" si="1"/>
        <v>4390779.73</v>
      </c>
      <c r="E97" s="252"/>
      <c r="F97" s="252"/>
      <c r="G97" s="252"/>
      <c r="H97" s="251"/>
      <c r="I97" s="251"/>
    </row>
    <row r="98" spans="1:9" ht="10.15">
      <c r="A98" s="213" t="s">
        <v>630</v>
      </c>
      <c r="B98" s="213" t="s">
        <v>631</v>
      </c>
      <c r="C98" s="212">
        <v>3193363.15</v>
      </c>
      <c r="D98" s="252">
        <f t="shared" si="1"/>
        <v>3193363.15</v>
      </c>
      <c r="E98" s="252"/>
      <c r="F98" s="252"/>
      <c r="G98" s="252"/>
      <c r="H98" s="251"/>
      <c r="I98" s="251"/>
    </row>
    <row r="99" spans="1:9" ht="10.15">
      <c r="A99" s="213" t="s">
        <v>632</v>
      </c>
      <c r="B99" s="213" t="s">
        <v>633</v>
      </c>
      <c r="C99" s="212">
        <v>2392216.08</v>
      </c>
      <c r="D99" s="252">
        <f t="shared" si="1"/>
        <v>2392216.08</v>
      </c>
      <c r="E99" s="252"/>
      <c r="F99" s="252"/>
      <c r="G99" s="252"/>
      <c r="H99" s="251"/>
      <c r="I99" s="251"/>
    </row>
    <row r="100" spans="1:9" ht="10.15">
      <c r="A100" s="213" t="s">
        <v>634</v>
      </c>
      <c r="B100" s="213" t="s">
        <v>635</v>
      </c>
      <c r="C100" s="212">
        <v>1150753.42</v>
      </c>
      <c r="D100" s="252">
        <f t="shared" si="1"/>
        <v>1150753.42</v>
      </c>
      <c r="E100" s="252"/>
      <c r="F100" s="252"/>
      <c r="G100" s="252"/>
      <c r="H100" s="251"/>
      <c r="I100" s="251"/>
    </row>
    <row r="101" spans="1:9" ht="10.15">
      <c r="A101" s="213" t="s">
        <v>636</v>
      </c>
      <c r="B101" s="213" t="s">
        <v>637</v>
      </c>
      <c r="C101" s="212">
        <v>1452661.96</v>
      </c>
      <c r="D101" s="252">
        <f t="shared" si="1"/>
        <v>1452661.96</v>
      </c>
      <c r="E101" s="252"/>
      <c r="F101" s="252"/>
      <c r="G101" s="252"/>
      <c r="H101" s="251"/>
      <c r="I101" s="251"/>
    </row>
    <row r="102" spans="1:9" ht="10.15">
      <c r="A102" s="213" t="s">
        <v>638</v>
      </c>
      <c r="B102" s="213" t="s">
        <v>639</v>
      </c>
      <c r="C102" s="212">
        <v>310116.61</v>
      </c>
      <c r="D102" s="252">
        <f t="shared" si="1"/>
        <v>310116.61</v>
      </c>
      <c r="E102" s="252"/>
      <c r="F102" s="252"/>
      <c r="G102" s="252"/>
      <c r="H102" s="251"/>
      <c r="I102" s="251"/>
    </row>
    <row r="103" spans="1:9" ht="10.15">
      <c r="A103" s="213" t="s">
        <v>640</v>
      </c>
      <c r="B103" s="213" t="s">
        <v>641</v>
      </c>
      <c r="C103" s="212">
        <v>26061.36</v>
      </c>
      <c r="D103" s="252">
        <f t="shared" si="1"/>
        <v>26061.36</v>
      </c>
      <c r="E103" s="252"/>
      <c r="F103" s="252"/>
      <c r="G103" s="252"/>
      <c r="H103" s="251"/>
      <c r="I103" s="251"/>
    </row>
    <row r="104" spans="1:9" ht="10.15">
      <c r="A104" s="213" t="s">
        <v>642</v>
      </c>
      <c r="B104" s="213" t="s">
        <v>643</v>
      </c>
      <c r="C104" s="212">
        <v>674585.62</v>
      </c>
      <c r="D104" s="252">
        <f t="shared" si="1"/>
        <v>674585.62</v>
      </c>
      <c r="E104" s="252"/>
      <c r="F104" s="252"/>
      <c r="G104" s="252"/>
      <c r="H104" s="251"/>
      <c r="I104" s="251"/>
    </row>
    <row r="105" spans="1:9" ht="10.15">
      <c r="A105" s="213" t="s">
        <v>644</v>
      </c>
      <c r="B105" s="213" t="s">
        <v>645</v>
      </c>
      <c r="C105" s="212">
        <v>535564.29</v>
      </c>
      <c r="D105" s="252">
        <f t="shared" si="1"/>
        <v>535564.29</v>
      </c>
      <c r="E105" s="252"/>
      <c r="F105" s="252"/>
      <c r="G105" s="252"/>
      <c r="H105" s="251"/>
      <c r="I105" s="251"/>
    </row>
    <row r="106" spans="1:9" ht="10.15">
      <c r="A106" s="213" t="s">
        <v>646</v>
      </c>
      <c r="B106" s="213" t="s">
        <v>647</v>
      </c>
      <c r="C106" s="212">
        <v>58685.86</v>
      </c>
      <c r="D106" s="252">
        <f t="shared" si="1"/>
        <v>58685.86</v>
      </c>
      <c r="E106" s="252"/>
      <c r="F106" s="252"/>
      <c r="G106" s="252"/>
      <c r="H106" s="251"/>
      <c r="I106" s="251"/>
    </row>
    <row r="107" spans="1:9" ht="10.15">
      <c r="A107" s="213" t="s">
        <v>648</v>
      </c>
      <c r="B107" s="213" t="s">
        <v>649</v>
      </c>
      <c r="C107" s="212">
        <v>893718.24</v>
      </c>
      <c r="D107" s="252">
        <f t="shared" si="1"/>
        <v>893718.24</v>
      </c>
      <c r="E107" s="252"/>
      <c r="F107" s="252"/>
      <c r="G107" s="252"/>
      <c r="H107" s="251"/>
      <c r="I107" s="251"/>
    </row>
    <row r="108" spans="1:9" ht="10.15">
      <c r="A108" s="213" t="s">
        <v>650</v>
      </c>
      <c r="B108" s="213" t="s">
        <v>651</v>
      </c>
      <c r="C108" s="212">
        <v>346867.98</v>
      </c>
      <c r="D108" s="252">
        <f t="shared" si="1"/>
        <v>346867.98</v>
      </c>
      <c r="E108" s="252"/>
      <c r="F108" s="252"/>
      <c r="G108" s="252"/>
      <c r="H108" s="251"/>
      <c r="I108" s="251"/>
    </row>
    <row r="109" spans="1:9" ht="10.15">
      <c r="A109" s="213" t="s">
        <v>652</v>
      </c>
      <c r="B109" s="213" t="s">
        <v>653</v>
      </c>
      <c r="C109" s="212">
        <v>43385.88</v>
      </c>
      <c r="D109" s="252">
        <f aca="true" t="shared" si="2" ref="D109:D172">+C109</f>
        <v>43385.88</v>
      </c>
      <c r="E109" s="252"/>
      <c r="F109" s="252"/>
      <c r="G109" s="252"/>
      <c r="H109" s="251"/>
      <c r="I109" s="251"/>
    </row>
    <row r="110" spans="1:9" ht="10.15">
      <c r="A110" s="213" t="s">
        <v>654</v>
      </c>
      <c r="B110" s="213" t="s">
        <v>655</v>
      </c>
      <c r="C110" s="212">
        <v>767710.27</v>
      </c>
      <c r="D110" s="252">
        <f t="shared" si="2"/>
        <v>767710.27</v>
      </c>
      <c r="E110" s="252"/>
      <c r="F110" s="252"/>
      <c r="G110" s="252"/>
      <c r="H110" s="251"/>
      <c r="I110" s="251"/>
    </row>
    <row r="111" spans="1:9" ht="10.15">
      <c r="A111" s="213" t="s">
        <v>656</v>
      </c>
      <c r="B111" s="213" t="s">
        <v>657</v>
      </c>
      <c r="C111" s="212">
        <v>29388.77</v>
      </c>
      <c r="D111" s="252">
        <f t="shared" si="2"/>
        <v>29388.77</v>
      </c>
      <c r="E111" s="252"/>
      <c r="F111" s="252"/>
      <c r="G111" s="252"/>
      <c r="H111" s="251"/>
      <c r="I111" s="251"/>
    </row>
    <row r="112" spans="1:9" ht="10.15">
      <c r="A112" s="213" t="s">
        <v>658</v>
      </c>
      <c r="B112" s="213" t="s">
        <v>659</v>
      </c>
      <c r="C112" s="212">
        <v>7011030.32</v>
      </c>
      <c r="D112" s="252">
        <f t="shared" si="2"/>
        <v>7011030.32</v>
      </c>
      <c r="E112" s="252"/>
      <c r="F112" s="252"/>
      <c r="G112" s="252"/>
      <c r="H112" s="251"/>
      <c r="I112" s="251"/>
    </row>
    <row r="113" spans="1:9" ht="10.15">
      <c r="A113" s="213" t="s">
        <v>660</v>
      </c>
      <c r="B113" s="213" t="s">
        <v>661</v>
      </c>
      <c r="C113" s="212">
        <v>221256.24</v>
      </c>
      <c r="D113" s="252">
        <f t="shared" si="2"/>
        <v>221256.24</v>
      </c>
      <c r="E113" s="252"/>
      <c r="F113" s="252"/>
      <c r="G113" s="252"/>
      <c r="H113" s="251"/>
      <c r="I113" s="251"/>
    </row>
    <row r="114" spans="1:9" ht="10.15">
      <c r="A114" s="213" t="s">
        <v>662</v>
      </c>
      <c r="B114" s="213" t="s">
        <v>663</v>
      </c>
      <c r="C114" s="212">
        <v>4184647.48</v>
      </c>
      <c r="D114" s="252">
        <f t="shared" si="2"/>
        <v>4184647.48</v>
      </c>
      <c r="E114" s="252"/>
      <c r="F114" s="252"/>
      <c r="G114" s="252"/>
      <c r="H114" s="251"/>
      <c r="I114" s="251"/>
    </row>
    <row r="115" spans="1:9" ht="10.15">
      <c r="A115" s="213" t="s">
        <v>664</v>
      </c>
      <c r="B115" s="213" t="s">
        <v>665</v>
      </c>
      <c r="C115" s="212">
        <v>1.04</v>
      </c>
      <c r="D115" s="252">
        <f t="shared" si="2"/>
        <v>1.04</v>
      </c>
      <c r="E115" s="252"/>
      <c r="F115" s="252"/>
      <c r="G115" s="252"/>
      <c r="H115" s="251"/>
      <c r="I115" s="251"/>
    </row>
    <row r="116" spans="1:9" ht="10.15">
      <c r="A116" s="213" t="s">
        <v>666</v>
      </c>
      <c r="B116" s="213" t="s">
        <v>667</v>
      </c>
      <c r="C116" s="212">
        <v>30508.95</v>
      </c>
      <c r="D116" s="252">
        <f t="shared" si="2"/>
        <v>30508.95</v>
      </c>
      <c r="E116" s="252"/>
      <c r="F116" s="252"/>
      <c r="G116" s="252"/>
      <c r="H116" s="251"/>
      <c r="I116" s="251"/>
    </row>
    <row r="117" spans="1:9" ht="10.15">
      <c r="A117" s="213" t="s">
        <v>668</v>
      </c>
      <c r="B117" s="213" t="s">
        <v>669</v>
      </c>
      <c r="C117" s="212">
        <v>2699750.98</v>
      </c>
      <c r="D117" s="252">
        <f t="shared" si="2"/>
        <v>2699750.98</v>
      </c>
      <c r="E117" s="252"/>
      <c r="F117" s="252"/>
      <c r="G117" s="252"/>
      <c r="H117" s="251"/>
      <c r="I117" s="251"/>
    </row>
    <row r="118" spans="1:9" ht="10.15">
      <c r="A118" s="213" t="s">
        <v>670</v>
      </c>
      <c r="B118" s="213" t="s">
        <v>671</v>
      </c>
      <c r="C118" s="212">
        <v>6896.19</v>
      </c>
      <c r="D118" s="252">
        <f t="shared" si="2"/>
        <v>6896.19</v>
      </c>
      <c r="E118" s="252"/>
      <c r="F118" s="252"/>
      <c r="G118" s="252"/>
      <c r="H118" s="251"/>
      <c r="I118" s="251"/>
    </row>
    <row r="119" spans="1:9" ht="10.15">
      <c r="A119" s="213" t="s">
        <v>672</v>
      </c>
      <c r="B119" s="213" t="s">
        <v>673</v>
      </c>
      <c r="C119" s="212">
        <v>206164.79</v>
      </c>
      <c r="D119" s="252">
        <f t="shared" si="2"/>
        <v>206164.79</v>
      </c>
      <c r="E119" s="252"/>
      <c r="F119" s="252"/>
      <c r="G119" s="252"/>
      <c r="H119" s="251"/>
      <c r="I119" s="251"/>
    </row>
    <row r="120" spans="1:9" ht="10.15">
      <c r="A120" s="213" t="s">
        <v>674</v>
      </c>
      <c r="B120" s="213" t="s">
        <v>675</v>
      </c>
      <c r="C120" s="212">
        <v>468400.7</v>
      </c>
      <c r="D120" s="252">
        <f t="shared" si="2"/>
        <v>468400.7</v>
      </c>
      <c r="E120" s="252"/>
      <c r="F120" s="252"/>
      <c r="G120" s="252"/>
      <c r="H120" s="251"/>
      <c r="I120" s="251"/>
    </row>
    <row r="121" spans="1:9" ht="10.15">
      <c r="A121" s="213" t="s">
        <v>676</v>
      </c>
      <c r="B121" s="213" t="s">
        <v>677</v>
      </c>
      <c r="C121" s="212">
        <v>185635.93</v>
      </c>
      <c r="D121" s="252">
        <f t="shared" si="2"/>
        <v>185635.93</v>
      </c>
      <c r="E121" s="252"/>
      <c r="F121" s="252"/>
      <c r="G121" s="252"/>
      <c r="H121" s="251"/>
      <c r="I121" s="251"/>
    </row>
    <row r="122" spans="1:9" ht="10.15">
      <c r="A122" s="213" t="s">
        <v>678</v>
      </c>
      <c r="B122" s="213" t="s">
        <v>679</v>
      </c>
      <c r="C122" s="212">
        <v>242123.64</v>
      </c>
      <c r="D122" s="252">
        <f t="shared" si="2"/>
        <v>242123.64</v>
      </c>
      <c r="E122" s="252"/>
      <c r="F122" s="252"/>
      <c r="G122" s="252"/>
      <c r="H122" s="251"/>
      <c r="I122" s="251"/>
    </row>
    <row r="123" spans="1:9" ht="10.15">
      <c r="A123" s="213" t="s">
        <v>680</v>
      </c>
      <c r="B123" s="213" t="s">
        <v>681</v>
      </c>
      <c r="C123" s="212">
        <v>213419.25</v>
      </c>
      <c r="D123" s="252">
        <f t="shared" si="2"/>
        <v>213419.25</v>
      </c>
      <c r="E123" s="252"/>
      <c r="F123" s="252"/>
      <c r="G123" s="252"/>
      <c r="H123" s="251"/>
      <c r="I123" s="251"/>
    </row>
    <row r="124" spans="1:9" ht="10.15">
      <c r="A124" s="213" t="s">
        <v>682</v>
      </c>
      <c r="B124" s="213" t="s">
        <v>683</v>
      </c>
      <c r="C124" s="212">
        <v>718450.48</v>
      </c>
      <c r="D124" s="252">
        <f t="shared" si="2"/>
        <v>718450.48</v>
      </c>
      <c r="E124" s="252"/>
      <c r="F124" s="252"/>
      <c r="G124" s="252"/>
      <c r="H124" s="251"/>
      <c r="I124" s="251"/>
    </row>
    <row r="125" spans="1:9" ht="10.15">
      <c r="A125" s="213" t="s">
        <v>684</v>
      </c>
      <c r="B125" s="213" t="s">
        <v>685</v>
      </c>
      <c r="C125" s="212">
        <v>54091.62</v>
      </c>
      <c r="D125" s="252">
        <f t="shared" si="2"/>
        <v>54091.62</v>
      </c>
      <c r="E125" s="252"/>
      <c r="F125" s="252"/>
      <c r="G125" s="252"/>
      <c r="H125" s="251"/>
      <c r="I125" s="251"/>
    </row>
    <row r="126" spans="1:9" ht="10.15">
      <c r="A126" s="213" t="s">
        <v>686</v>
      </c>
      <c r="B126" s="213" t="s">
        <v>687</v>
      </c>
      <c r="C126" s="212">
        <v>617592.06</v>
      </c>
      <c r="D126" s="252">
        <f t="shared" si="2"/>
        <v>617592.06</v>
      </c>
      <c r="E126" s="252"/>
      <c r="F126" s="252"/>
      <c r="G126" s="252"/>
      <c r="H126" s="251"/>
      <c r="I126" s="251"/>
    </row>
    <row r="127" spans="1:9" ht="10.15">
      <c r="A127" s="213" t="s">
        <v>688</v>
      </c>
      <c r="B127" s="213" t="s">
        <v>689</v>
      </c>
      <c r="C127" s="212">
        <v>880611.31</v>
      </c>
      <c r="D127" s="252">
        <f t="shared" si="2"/>
        <v>880611.31</v>
      </c>
      <c r="E127" s="252"/>
      <c r="F127" s="252"/>
      <c r="G127" s="252"/>
      <c r="H127" s="251"/>
      <c r="I127" s="251"/>
    </row>
    <row r="128" spans="1:9" ht="10.15">
      <c r="A128" s="213" t="s">
        <v>690</v>
      </c>
      <c r="B128" s="213" t="s">
        <v>691</v>
      </c>
      <c r="C128" s="212">
        <v>704464.76</v>
      </c>
      <c r="D128" s="252">
        <f t="shared" si="2"/>
        <v>704464.76</v>
      </c>
      <c r="E128" s="252"/>
      <c r="F128" s="252"/>
      <c r="G128" s="252"/>
      <c r="H128" s="251"/>
      <c r="I128" s="251"/>
    </row>
    <row r="129" spans="1:9" ht="10.15">
      <c r="A129" s="213" t="s">
        <v>692</v>
      </c>
      <c r="B129" s="213" t="s">
        <v>693</v>
      </c>
      <c r="C129" s="212">
        <v>223711.17</v>
      </c>
      <c r="D129" s="252">
        <f t="shared" si="2"/>
        <v>223711.17</v>
      </c>
      <c r="E129" s="252"/>
      <c r="F129" s="252"/>
      <c r="G129" s="252"/>
      <c r="H129" s="251"/>
      <c r="I129" s="251"/>
    </row>
    <row r="130" spans="1:9" ht="10.15">
      <c r="A130" s="213" t="s">
        <v>694</v>
      </c>
      <c r="B130" s="213" t="s">
        <v>695</v>
      </c>
      <c r="C130" s="212">
        <v>42160.37</v>
      </c>
      <c r="D130" s="252">
        <f t="shared" si="2"/>
        <v>42160.37</v>
      </c>
      <c r="E130" s="252"/>
      <c r="F130" s="252"/>
      <c r="G130" s="252"/>
      <c r="H130" s="251"/>
      <c r="I130" s="251"/>
    </row>
    <row r="131" spans="1:9" ht="10.15">
      <c r="A131" s="213" t="s">
        <v>696</v>
      </c>
      <c r="B131" s="213" t="s">
        <v>697</v>
      </c>
      <c r="C131" s="212">
        <v>646922.85</v>
      </c>
      <c r="D131" s="252">
        <f t="shared" si="2"/>
        <v>646922.85</v>
      </c>
      <c r="E131" s="252"/>
      <c r="F131" s="252"/>
      <c r="G131" s="252"/>
      <c r="H131" s="251"/>
      <c r="I131" s="251"/>
    </row>
    <row r="132" spans="1:9" ht="10.15">
      <c r="A132" s="213" t="s">
        <v>698</v>
      </c>
      <c r="B132" s="213" t="s">
        <v>699</v>
      </c>
      <c r="C132" s="212">
        <v>114738.84</v>
      </c>
      <c r="D132" s="252">
        <f t="shared" si="2"/>
        <v>114738.84</v>
      </c>
      <c r="E132" s="252"/>
      <c r="F132" s="252"/>
      <c r="G132" s="252"/>
      <c r="H132" s="251"/>
      <c r="I132" s="251"/>
    </row>
    <row r="133" spans="1:9" ht="10.15">
      <c r="A133" s="213" t="s">
        <v>700</v>
      </c>
      <c r="B133" s="213" t="s">
        <v>701</v>
      </c>
      <c r="C133" s="212">
        <v>158214</v>
      </c>
      <c r="D133" s="252">
        <f t="shared" si="2"/>
        <v>158214</v>
      </c>
      <c r="E133" s="252"/>
      <c r="F133" s="252"/>
      <c r="G133" s="252"/>
      <c r="H133" s="251"/>
      <c r="I133" s="251"/>
    </row>
    <row r="134" spans="1:9" ht="10.15">
      <c r="A134" s="213" t="s">
        <v>702</v>
      </c>
      <c r="B134" s="213" t="s">
        <v>703</v>
      </c>
      <c r="C134" s="212">
        <v>76595.8</v>
      </c>
      <c r="D134" s="252">
        <f t="shared" si="2"/>
        <v>76595.8</v>
      </c>
      <c r="E134" s="252"/>
      <c r="F134" s="252"/>
      <c r="G134" s="252"/>
      <c r="H134" s="251"/>
      <c r="I134" s="251"/>
    </row>
    <row r="135" spans="1:9" ht="10.15">
      <c r="A135" s="213" t="s">
        <v>704</v>
      </c>
      <c r="B135" s="213" t="s">
        <v>705</v>
      </c>
      <c r="C135" s="212">
        <v>1928369.5</v>
      </c>
      <c r="D135" s="252">
        <f t="shared" si="2"/>
        <v>1928369.5</v>
      </c>
      <c r="E135" s="252"/>
      <c r="F135" s="252"/>
      <c r="G135" s="252"/>
      <c r="H135" s="251"/>
      <c r="I135" s="251"/>
    </row>
    <row r="136" spans="1:9" ht="10.15">
      <c r="A136" s="213" t="s">
        <v>706</v>
      </c>
      <c r="B136" s="213" t="s">
        <v>707</v>
      </c>
      <c r="C136" s="212">
        <v>349859.99</v>
      </c>
      <c r="D136" s="252">
        <f t="shared" si="2"/>
        <v>349859.99</v>
      </c>
      <c r="E136" s="252"/>
      <c r="F136" s="252"/>
      <c r="G136" s="252"/>
      <c r="H136" s="251"/>
      <c r="I136" s="251"/>
    </row>
    <row r="137" spans="1:9" ht="10.15">
      <c r="A137" s="213" t="s">
        <v>708</v>
      </c>
      <c r="B137" s="213" t="s">
        <v>709</v>
      </c>
      <c r="C137" s="212">
        <v>189639.19</v>
      </c>
      <c r="D137" s="252">
        <f t="shared" si="2"/>
        <v>189639.19</v>
      </c>
      <c r="E137" s="252"/>
      <c r="F137" s="252"/>
      <c r="G137" s="252"/>
      <c r="H137" s="251"/>
      <c r="I137" s="251"/>
    </row>
    <row r="138" spans="1:9" ht="10.15">
      <c r="A138" s="213" t="s">
        <v>710</v>
      </c>
      <c r="B138" s="213" t="s">
        <v>711</v>
      </c>
      <c r="C138" s="212">
        <v>139875.12</v>
      </c>
      <c r="D138" s="252">
        <f t="shared" si="2"/>
        <v>139875.12</v>
      </c>
      <c r="E138" s="252"/>
      <c r="F138" s="252"/>
      <c r="G138" s="252"/>
      <c r="H138" s="251"/>
      <c r="I138" s="251"/>
    </row>
    <row r="139" spans="1:9" ht="10.15">
      <c r="A139" s="213" t="s">
        <v>712</v>
      </c>
      <c r="B139" s="213" t="s">
        <v>713</v>
      </c>
      <c r="C139" s="212">
        <v>53458.92</v>
      </c>
      <c r="D139" s="252">
        <f t="shared" si="2"/>
        <v>53458.92</v>
      </c>
      <c r="E139" s="252"/>
      <c r="F139" s="252"/>
      <c r="G139" s="252"/>
      <c r="H139" s="251"/>
      <c r="I139" s="251"/>
    </row>
    <row r="140" spans="1:9" ht="10.15">
      <c r="A140" s="213" t="s">
        <v>714</v>
      </c>
      <c r="B140" s="213" t="s">
        <v>715</v>
      </c>
      <c r="C140" s="212">
        <v>2650505.47</v>
      </c>
      <c r="D140" s="252">
        <f t="shared" si="2"/>
        <v>2650505.47</v>
      </c>
      <c r="E140" s="252"/>
      <c r="F140" s="252"/>
      <c r="G140" s="252"/>
      <c r="H140" s="251"/>
      <c r="I140" s="251"/>
    </row>
    <row r="141" spans="1:9" ht="10.15">
      <c r="A141" s="213" t="s">
        <v>716</v>
      </c>
      <c r="B141" s="213" t="s">
        <v>717</v>
      </c>
      <c r="C141" s="212">
        <v>184204.1</v>
      </c>
      <c r="D141" s="252">
        <f t="shared" si="2"/>
        <v>184204.1</v>
      </c>
      <c r="E141" s="252"/>
      <c r="F141" s="252"/>
      <c r="G141" s="252"/>
      <c r="H141" s="251"/>
      <c r="I141" s="251"/>
    </row>
    <row r="142" spans="1:9" ht="10.15">
      <c r="A142" s="213" t="s">
        <v>718</v>
      </c>
      <c r="B142" s="213" t="s">
        <v>719</v>
      </c>
      <c r="C142" s="212">
        <v>55205.19</v>
      </c>
      <c r="D142" s="252">
        <f t="shared" si="2"/>
        <v>55205.19</v>
      </c>
      <c r="E142" s="252"/>
      <c r="F142" s="252"/>
      <c r="G142" s="252"/>
      <c r="H142" s="251"/>
      <c r="I142" s="251"/>
    </row>
    <row r="143" spans="1:9" ht="10.15">
      <c r="A143" s="213" t="s">
        <v>720</v>
      </c>
      <c r="B143" s="213" t="s">
        <v>721</v>
      </c>
      <c r="C143" s="212">
        <v>306961.81</v>
      </c>
      <c r="D143" s="252">
        <f t="shared" si="2"/>
        <v>306961.81</v>
      </c>
      <c r="E143" s="252"/>
      <c r="F143" s="252"/>
      <c r="G143" s="252"/>
      <c r="H143" s="251"/>
      <c r="I143" s="251"/>
    </row>
    <row r="144" spans="1:9" ht="10.15">
      <c r="A144" s="213" t="s">
        <v>722</v>
      </c>
      <c r="B144" s="213" t="s">
        <v>723</v>
      </c>
      <c r="C144" s="212">
        <v>267031.18</v>
      </c>
      <c r="D144" s="252">
        <f t="shared" si="2"/>
        <v>267031.18</v>
      </c>
      <c r="E144" s="252"/>
      <c r="F144" s="252"/>
      <c r="G144" s="252"/>
      <c r="H144" s="251"/>
      <c r="I144" s="251"/>
    </row>
    <row r="145" spans="1:9" ht="10.15">
      <c r="A145" s="213" t="s">
        <v>724</v>
      </c>
      <c r="B145" s="213" t="s">
        <v>725</v>
      </c>
      <c r="C145" s="212">
        <v>182155.15</v>
      </c>
      <c r="D145" s="252">
        <f t="shared" si="2"/>
        <v>182155.15</v>
      </c>
      <c r="E145" s="252"/>
      <c r="F145" s="252"/>
      <c r="G145" s="252"/>
      <c r="H145" s="251"/>
      <c r="I145" s="251"/>
    </row>
    <row r="146" spans="1:9" ht="10.15">
      <c r="A146" s="213" t="s">
        <v>726</v>
      </c>
      <c r="B146" s="213" t="s">
        <v>727</v>
      </c>
      <c r="C146" s="212">
        <v>1903413.03</v>
      </c>
      <c r="D146" s="252">
        <f t="shared" si="2"/>
        <v>1903413.03</v>
      </c>
      <c r="E146" s="252"/>
      <c r="F146" s="252"/>
      <c r="G146" s="252"/>
      <c r="H146" s="251"/>
      <c r="I146" s="251"/>
    </row>
    <row r="147" spans="1:9" ht="10.15">
      <c r="A147" s="213" t="s">
        <v>728</v>
      </c>
      <c r="B147" s="213" t="s">
        <v>729</v>
      </c>
      <c r="C147" s="212">
        <v>639859.97</v>
      </c>
      <c r="D147" s="252">
        <f t="shared" si="2"/>
        <v>639859.97</v>
      </c>
      <c r="E147" s="252"/>
      <c r="F147" s="252"/>
      <c r="G147" s="252"/>
      <c r="H147" s="251"/>
      <c r="I147" s="251"/>
    </row>
    <row r="148" spans="1:9" ht="10.15">
      <c r="A148" s="213" t="s">
        <v>730</v>
      </c>
      <c r="B148" s="213" t="s">
        <v>731</v>
      </c>
      <c r="C148" s="212">
        <v>72624.97</v>
      </c>
      <c r="D148" s="252">
        <f t="shared" si="2"/>
        <v>72624.97</v>
      </c>
      <c r="E148" s="252"/>
      <c r="F148" s="252"/>
      <c r="G148" s="252"/>
      <c r="H148" s="251"/>
      <c r="I148" s="251"/>
    </row>
    <row r="149" spans="1:9" ht="10.15">
      <c r="A149" s="213" t="s">
        <v>732</v>
      </c>
      <c r="B149" s="213" t="s">
        <v>733</v>
      </c>
      <c r="C149" s="212">
        <v>60616.94</v>
      </c>
      <c r="D149" s="252">
        <f t="shared" si="2"/>
        <v>60616.94</v>
      </c>
      <c r="E149" s="252"/>
      <c r="F149" s="252"/>
      <c r="G149" s="252"/>
      <c r="H149" s="251"/>
      <c r="I149" s="251"/>
    </row>
    <row r="150" spans="1:9" ht="10.15">
      <c r="A150" s="213" t="s">
        <v>734</v>
      </c>
      <c r="B150" s="213" t="s">
        <v>735</v>
      </c>
      <c r="C150" s="212">
        <v>49008.86</v>
      </c>
      <c r="D150" s="252">
        <f t="shared" si="2"/>
        <v>49008.86</v>
      </c>
      <c r="E150" s="252"/>
      <c r="F150" s="252"/>
      <c r="G150" s="252"/>
      <c r="H150" s="251"/>
      <c r="I150" s="251"/>
    </row>
    <row r="151" spans="1:9" ht="10.15">
      <c r="A151" s="213" t="s">
        <v>736</v>
      </c>
      <c r="B151" s="213" t="s">
        <v>737</v>
      </c>
      <c r="C151" s="212">
        <v>1326906.39</v>
      </c>
      <c r="D151" s="252">
        <f t="shared" si="2"/>
        <v>1326906.39</v>
      </c>
      <c r="E151" s="252"/>
      <c r="F151" s="252"/>
      <c r="G151" s="252"/>
      <c r="H151" s="251"/>
      <c r="I151" s="251"/>
    </row>
    <row r="152" spans="1:9" ht="10.15">
      <c r="A152" s="213" t="s">
        <v>738</v>
      </c>
      <c r="B152" s="213" t="s">
        <v>739</v>
      </c>
      <c r="C152" s="212">
        <v>879847.72</v>
      </c>
      <c r="D152" s="252">
        <f t="shared" si="2"/>
        <v>879847.72</v>
      </c>
      <c r="E152" s="252"/>
      <c r="F152" s="252"/>
      <c r="G152" s="252"/>
      <c r="H152" s="251"/>
      <c r="I152" s="251"/>
    </row>
    <row r="153" spans="1:9" ht="10.15">
      <c r="A153" s="213" t="s">
        <v>740</v>
      </c>
      <c r="B153" s="213" t="s">
        <v>741</v>
      </c>
      <c r="C153" s="212">
        <v>136462.1</v>
      </c>
      <c r="D153" s="252">
        <f t="shared" si="2"/>
        <v>136462.1</v>
      </c>
      <c r="E153" s="252"/>
      <c r="F153" s="252"/>
      <c r="G153" s="252"/>
      <c r="H153" s="251"/>
      <c r="I153" s="251"/>
    </row>
    <row r="154" spans="1:9" ht="10.15">
      <c r="A154" s="213" t="s">
        <v>742</v>
      </c>
      <c r="B154" s="213" t="s">
        <v>743</v>
      </c>
      <c r="C154" s="212">
        <v>943078</v>
      </c>
      <c r="D154" s="252">
        <f t="shared" si="2"/>
        <v>943078</v>
      </c>
      <c r="E154" s="252"/>
      <c r="F154" s="252"/>
      <c r="G154" s="252"/>
      <c r="H154" s="251"/>
      <c r="I154" s="251"/>
    </row>
    <row r="155" spans="1:9" ht="10.15">
      <c r="A155" s="213" t="s">
        <v>744</v>
      </c>
      <c r="B155" s="213" t="s">
        <v>745</v>
      </c>
      <c r="C155" s="212">
        <v>614030.2</v>
      </c>
      <c r="D155" s="252">
        <f t="shared" si="2"/>
        <v>614030.2</v>
      </c>
      <c r="E155" s="252"/>
      <c r="F155" s="252"/>
      <c r="G155" s="252"/>
      <c r="H155" s="251"/>
      <c r="I155" s="251"/>
    </row>
    <row r="156" spans="1:9" ht="10.15">
      <c r="A156" s="213" t="s">
        <v>746</v>
      </c>
      <c r="B156" s="213" t="s">
        <v>747</v>
      </c>
      <c r="C156" s="212">
        <v>301919.28</v>
      </c>
      <c r="D156" s="252">
        <f t="shared" si="2"/>
        <v>301919.28</v>
      </c>
      <c r="E156" s="252"/>
      <c r="F156" s="252"/>
      <c r="G156" s="252"/>
      <c r="H156" s="251"/>
      <c r="I156" s="251"/>
    </row>
    <row r="157" spans="1:9" ht="10.15">
      <c r="A157" s="213" t="s">
        <v>748</v>
      </c>
      <c r="B157" s="213" t="s">
        <v>749</v>
      </c>
      <c r="C157" s="212">
        <v>107414.78</v>
      </c>
      <c r="D157" s="252">
        <f t="shared" si="2"/>
        <v>107414.78</v>
      </c>
      <c r="E157" s="252"/>
      <c r="F157" s="252"/>
      <c r="G157" s="252"/>
      <c r="H157" s="251"/>
      <c r="I157" s="251"/>
    </row>
    <row r="158" spans="1:9" ht="10.15">
      <c r="A158" s="213" t="s">
        <v>750</v>
      </c>
      <c r="B158" s="213" t="s">
        <v>751</v>
      </c>
      <c r="C158" s="212">
        <v>3561003.72</v>
      </c>
      <c r="D158" s="252">
        <f t="shared" si="2"/>
        <v>3561003.72</v>
      </c>
      <c r="E158" s="252"/>
      <c r="F158" s="252"/>
      <c r="G158" s="252"/>
      <c r="H158" s="251"/>
      <c r="I158" s="251"/>
    </row>
    <row r="159" spans="1:9" ht="10.15">
      <c r="A159" s="213" t="s">
        <v>752</v>
      </c>
      <c r="B159" s="213" t="s">
        <v>753</v>
      </c>
      <c r="C159" s="212">
        <v>142086.37</v>
      </c>
      <c r="D159" s="252">
        <f t="shared" si="2"/>
        <v>142086.37</v>
      </c>
      <c r="E159" s="252"/>
      <c r="F159" s="252"/>
      <c r="G159" s="252"/>
      <c r="H159" s="251"/>
      <c r="I159" s="251"/>
    </row>
    <row r="160" spans="1:9" ht="10.15">
      <c r="A160" s="213" t="s">
        <v>754</v>
      </c>
      <c r="B160" s="213" t="s">
        <v>755</v>
      </c>
      <c r="C160" s="212">
        <v>63300.03</v>
      </c>
      <c r="D160" s="252">
        <f t="shared" si="2"/>
        <v>63300.03</v>
      </c>
      <c r="E160" s="252"/>
      <c r="F160" s="252"/>
      <c r="G160" s="252"/>
      <c r="H160" s="251"/>
      <c r="I160" s="251"/>
    </row>
    <row r="161" spans="1:9" ht="10.15">
      <c r="A161" s="213" t="s">
        <v>756</v>
      </c>
      <c r="B161" s="213" t="s">
        <v>757</v>
      </c>
      <c r="C161" s="212">
        <v>102977.23</v>
      </c>
      <c r="D161" s="252">
        <f t="shared" si="2"/>
        <v>102977.23</v>
      </c>
      <c r="E161" s="252"/>
      <c r="F161" s="252"/>
      <c r="G161" s="252"/>
      <c r="H161" s="251"/>
      <c r="I161" s="251"/>
    </row>
    <row r="162" spans="1:9" ht="10.15">
      <c r="A162" s="213" t="s">
        <v>758</v>
      </c>
      <c r="B162" s="213" t="s">
        <v>759</v>
      </c>
      <c r="C162" s="212">
        <v>1622420.46</v>
      </c>
      <c r="D162" s="252">
        <f t="shared" si="2"/>
        <v>1622420.46</v>
      </c>
      <c r="E162" s="252"/>
      <c r="F162" s="252"/>
      <c r="G162" s="252"/>
      <c r="H162" s="251"/>
      <c r="I162" s="251"/>
    </row>
    <row r="163" spans="1:9" ht="10.15">
      <c r="A163" s="213" t="s">
        <v>760</v>
      </c>
      <c r="B163" s="213" t="s">
        <v>761</v>
      </c>
      <c r="C163" s="212">
        <v>76028.83</v>
      </c>
      <c r="D163" s="252">
        <f t="shared" si="2"/>
        <v>76028.83</v>
      </c>
      <c r="E163" s="252"/>
      <c r="F163" s="252"/>
      <c r="G163" s="252"/>
      <c r="H163" s="251"/>
      <c r="I163" s="251"/>
    </row>
    <row r="164" spans="1:9" ht="10.15">
      <c r="A164" s="213" t="s">
        <v>762</v>
      </c>
      <c r="B164" s="213" t="s">
        <v>763</v>
      </c>
      <c r="C164" s="212">
        <v>182573.86</v>
      </c>
      <c r="D164" s="252">
        <f t="shared" si="2"/>
        <v>182573.86</v>
      </c>
      <c r="E164" s="252"/>
      <c r="F164" s="252"/>
      <c r="G164" s="252"/>
      <c r="H164" s="251"/>
      <c r="I164" s="251"/>
    </row>
    <row r="165" spans="1:9" ht="22.5">
      <c r="A165" s="213" t="s">
        <v>764</v>
      </c>
      <c r="B165" s="213" t="s">
        <v>765</v>
      </c>
      <c r="C165" s="212">
        <v>2815941.73</v>
      </c>
      <c r="D165" s="252">
        <f t="shared" si="2"/>
        <v>2815941.73</v>
      </c>
      <c r="E165" s="252"/>
      <c r="F165" s="252"/>
      <c r="G165" s="252"/>
      <c r="H165" s="251"/>
      <c r="I165" s="251"/>
    </row>
    <row r="166" spans="1:9" ht="10.15">
      <c r="A166" s="213" t="s">
        <v>766</v>
      </c>
      <c r="B166" s="213" t="s">
        <v>767</v>
      </c>
      <c r="C166" s="212">
        <v>383402.41</v>
      </c>
      <c r="D166" s="252">
        <f t="shared" si="2"/>
        <v>383402.41</v>
      </c>
      <c r="E166" s="252"/>
      <c r="F166" s="252"/>
      <c r="G166" s="252"/>
      <c r="H166" s="251"/>
      <c r="I166" s="251"/>
    </row>
    <row r="167" spans="1:9" ht="10.15">
      <c r="A167" s="213" t="s">
        <v>768</v>
      </c>
      <c r="B167" s="213" t="s">
        <v>769</v>
      </c>
      <c r="C167" s="212">
        <v>445011.83</v>
      </c>
      <c r="D167" s="252">
        <f t="shared" si="2"/>
        <v>445011.83</v>
      </c>
      <c r="E167" s="252"/>
      <c r="F167" s="252"/>
      <c r="G167" s="252"/>
      <c r="H167" s="251"/>
      <c r="I167" s="251"/>
    </row>
    <row r="168" spans="1:9" ht="10.15">
      <c r="A168" s="213" t="s">
        <v>770</v>
      </c>
      <c r="B168" s="213" t="s">
        <v>771</v>
      </c>
      <c r="C168" s="212">
        <v>1030095</v>
      </c>
      <c r="D168" s="252">
        <f t="shared" si="2"/>
        <v>1030095</v>
      </c>
      <c r="E168" s="252"/>
      <c r="F168" s="252"/>
      <c r="G168" s="252"/>
      <c r="H168" s="251"/>
      <c r="I168" s="251"/>
    </row>
    <row r="169" spans="1:9" ht="10.15">
      <c r="A169" s="213" t="s">
        <v>772</v>
      </c>
      <c r="B169" s="213" t="s">
        <v>773</v>
      </c>
      <c r="C169" s="212">
        <v>1151629</v>
      </c>
      <c r="D169" s="252">
        <f t="shared" si="2"/>
        <v>1151629</v>
      </c>
      <c r="E169" s="252"/>
      <c r="F169" s="252"/>
      <c r="G169" s="252"/>
      <c r="H169" s="251"/>
      <c r="I169" s="251"/>
    </row>
    <row r="170" spans="1:9" ht="10.15">
      <c r="A170" s="213" t="s">
        <v>774</v>
      </c>
      <c r="B170" s="213" t="s">
        <v>775</v>
      </c>
      <c r="C170" s="212">
        <v>698792.51</v>
      </c>
      <c r="D170" s="252">
        <f t="shared" si="2"/>
        <v>698792.51</v>
      </c>
      <c r="E170" s="252"/>
      <c r="F170" s="252"/>
      <c r="G170" s="252"/>
      <c r="H170" s="251"/>
      <c r="I170" s="251"/>
    </row>
    <row r="171" spans="1:9" ht="10.15">
      <c r="A171" s="213" t="s">
        <v>776</v>
      </c>
      <c r="B171" s="213" t="s">
        <v>777</v>
      </c>
      <c r="C171" s="212">
        <v>270235.95</v>
      </c>
      <c r="D171" s="252">
        <f t="shared" si="2"/>
        <v>270235.95</v>
      </c>
      <c r="E171" s="252"/>
      <c r="F171" s="252"/>
      <c r="G171" s="252"/>
      <c r="H171" s="251"/>
      <c r="I171" s="251"/>
    </row>
    <row r="172" spans="1:9" ht="10.15">
      <c r="A172" s="213" t="s">
        <v>778</v>
      </c>
      <c r="B172" s="213" t="s">
        <v>779</v>
      </c>
      <c r="C172" s="212">
        <v>1173231.11</v>
      </c>
      <c r="D172" s="252">
        <f t="shared" si="2"/>
        <v>1173231.11</v>
      </c>
      <c r="E172" s="252"/>
      <c r="F172" s="252"/>
      <c r="G172" s="252"/>
      <c r="H172" s="251"/>
      <c r="I172" s="251"/>
    </row>
    <row r="173" spans="1:9" ht="10.15">
      <c r="A173" s="213" t="s">
        <v>780</v>
      </c>
      <c r="B173" s="213" t="s">
        <v>781</v>
      </c>
      <c r="C173" s="212">
        <v>1161863.5</v>
      </c>
      <c r="D173" s="252">
        <f aca="true" t="shared" si="3" ref="D173:D216">+C173</f>
        <v>1161863.5</v>
      </c>
      <c r="E173" s="252"/>
      <c r="F173" s="252"/>
      <c r="G173" s="252"/>
      <c r="H173" s="251"/>
      <c r="I173" s="251"/>
    </row>
    <row r="174" spans="1:9" ht="10.15">
      <c r="A174" s="213" t="s">
        <v>782</v>
      </c>
      <c r="B174" s="213" t="s">
        <v>783</v>
      </c>
      <c r="C174" s="212">
        <v>118843.93</v>
      </c>
      <c r="D174" s="252">
        <f t="shared" si="3"/>
        <v>118843.93</v>
      </c>
      <c r="E174" s="252"/>
      <c r="F174" s="252"/>
      <c r="G174" s="252"/>
      <c r="H174" s="251"/>
      <c r="I174" s="251"/>
    </row>
    <row r="175" spans="1:9" ht="10.15">
      <c r="A175" s="213" t="s">
        <v>784</v>
      </c>
      <c r="B175" s="213" t="s">
        <v>785</v>
      </c>
      <c r="C175" s="212">
        <v>452782.1</v>
      </c>
      <c r="D175" s="252">
        <f t="shared" si="3"/>
        <v>452782.1</v>
      </c>
      <c r="E175" s="252"/>
      <c r="F175" s="252"/>
      <c r="G175" s="252"/>
      <c r="H175" s="251"/>
      <c r="I175" s="251"/>
    </row>
    <row r="176" spans="1:9" ht="10.15">
      <c r="A176" s="213" t="s">
        <v>786</v>
      </c>
      <c r="B176" s="213" t="s">
        <v>787</v>
      </c>
      <c r="C176" s="212">
        <v>183422.23</v>
      </c>
      <c r="D176" s="252">
        <f t="shared" si="3"/>
        <v>183422.23</v>
      </c>
      <c r="E176" s="252"/>
      <c r="F176" s="252"/>
      <c r="G176" s="252"/>
      <c r="H176" s="251"/>
      <c r="I176" s="251"/>
    </row>
    <row r="177" spans="1:9" ht="10.15">
      <c r="A177" s="213" t="s">
        <v>788</v>
      </c>
      <c r="B177" s="213" t="s">
        <v>789</v>
      </c>
      <c r="C177" s="212">
        <v>5586.35</v>
      </c>
      <c r="D177" s="252">
        <f t="shared" si="3"/>
        <v>5586.35</v>
      </c>
      <c r="E177" s="252"/>
      <c r="F177" s="252"/>
      <c r="G177" s="252"/>
      <c r="H177" s="251"/>
      <c r="I177" s="251"/>
    </row>
    <row r="178" spans="1:9" ht="10.15">
      <c r="A178" s="213" t="s">
        <v>790</v>
      </c>
      <c r="B178" s="213" t="s">
        <v>791</v>
      </c>
      <c r="C178" s="212">
        <v>3339141.09</v>
      </c>
      <c r="D178" s="252">
        <f t="shared" si="3"/>
        <v>3339141.09</v>
      </c>
      <c r="E178" s="252"/>
      <c r="F178" s="252"/>
      <c r="G178" s="252"/>
      <c r="H178" s="251"/>
      <c r="I178" s="251"/>
    </row>
    <row r="179" spans="1:9" ht="10.15">
      <c r="A179" s="213" t="s">
        <v>792</v>
      </c>
      <c r="B179" s="213" t="s">
        <v>793</v>
      </c>
      <c r="C179" s="212">
        <v>711665.12</v>
      </c>
      <c r="D179" s="252">
        <f t="shared" si="3"/>
        <v>711665.12</v>
      </c>
      <c r="E179" s="252"/>
      <c r="F179" s="252"/>
      <c r="G179" s="252"/>
      <c r="H179" s="251"/>
      <c r="I179" s="251"/>
    </row>
    <row r="180" spans="1:9" ht="10.15">
      <c r="A180" s="213" t="s">
        <v>794</v>
      </c>
      <c r="B180" s="213" t="s">
        <v>795</v>
      </c>
      <c r="C180" s="212">
        <v>38768.03</v>
      </c>
      <c r="D180" s="252">
        <f t="shared" si="3"/>
        <v>38768.03</v>
      </c>
      <c r="E180" s="252"/>
      <c r="F180" s="252"/>
      <c r="G180" s="252"/>
      <c r="H180" s="251"/>
      <c r="I180" s="251"/>
    </row>
    <row r="181" spans="1:9" ht="10.15">
      <c r="A181" s="213" t="s">
        <v>796</v>
      </c>
      <c r="B181" s="213" t="s">
        <v>797</v>
      </c>
      <c r="C181" s="212">
        <v>428441.33</v>
      </c>
      <c r="D181" s="252">
        <f t="shared" si="3"/>
        <v>428441.33</v>
      </c>
      <c r="E181" s="252"/>
      <c r="F181" s="252"/>
      <c r="G181" s="252"/>
      <c r="H181" s="251"/>
      <c r="I181" s="251"/>
    </row>
    <row r="182" spans="1:9" ht="10.15">
      <c r="A182" s="213" t="s">
        <v>798</v>
      </c>
      <c r="B182" s="213" t="s">
        <v>799</v>
      </c>
      <c r="C182" s="212">
        <v>154832.26</v>
      </c>
      <c r="D182" s="252">
        <f t="shared" si="3"/>
        <v>154832.26</v>
      </c>
      <c r="E182" s="252"/>
      <c r="F182" s="252"/>
      <c r="G182" s="252"/>
      <c r="H182" s="251"/>
      <c r="I182" s="251"/>
    </row>
    <row r="183" spans="1:9" ht="10.15">
      <c r="A183" s="213" t="s">
        <v>800</v>
      </c>
      <c r="B183" s="213" t="s">
        <v>801</v>
      </c>
      <c r="C183" s="212">
        <v>45505.98</v>
      </c>
      <c r="D183" s="252">
        <f t="shared" si="3"/>
        <v>45505.98</v>
      </c>
      <c r="E183" s="252"/>
      <c r="F183" s="252"/>
      <c r="G183" s="252"/>
      <c r="H183" s="251"/>
      <c r="I183" s="251"/>
    </row>
    <row r="184" spans="1:9" ht="10.15">
      <c r="A184" s="213" t="s">
        <v>802</v>
      </c>
      <c r="B184" s="213" t="s">
        <v>803</v>
      </c>
      <c r="C184" s="212">
        <v>1686517.54</v>
      </c>
      <c r="D184" s="252">
        <f t="shared" si="3"/>
        <v>1686517.54</v>
      </c>
      <c r="E184" s="252"/>
      <c r="F184" s="252"/>
      <c r="G184" s="252"/>
      <c r="H184" s="251"/>
      <c r="I184" s="251"/>
    </row>
    <row r="185" spans="1:9" ht="10.15">
      <c r="A185" s="213" t="s">
        <v>804</v>
      </c>
      <c r="B185" s="213" t="s">
        <v>805</v>
      </c>
      <c r="C185" s="212">
        <v>794010.46</v>
      </c>
      <c r="D185" s="252">
        <f t="shared" si="3"/>
        <v>794010.46</v>
      </c>
      <c r="E185" s="252"/>
      <c r="F185" s="252"/>
      <c r="G185" s="252"/>
      <c r="H185" s="251"/>
      <c r="I185" s="251"/>
    </row>
    <row r="186" spans="1:9" ht="10.15">
      <c r="A186" s="213" t="s">
        <v>806</v>
      </c>
      <c r="B186" s="213" t="s">
        <v>807</v>
      </c>
      <c r="C186" s="212">
        <v>56644.08</v>
      </c>
      <c r="D186" s="252">
        <f t="shared" si="3"/>
        <v>56644.08</v>
      </c>
      <c r="E186" s="252"/>
      <c r="F186" s="252"/>
      <c r="G186" s="252"/>
      <c r="H186" s="251"/>
      <c r="I186" s="251"/>
    </row>
    <row r="187" spans="1:9" ht="10.15">
      <c r="A187" s="213" t="s">
        <v>808</v>
      </c>
      <c r="B187" s="213" t="s">
        <v>809</v>
      </c>
      <c r="C187" s="212">
        <v>32360.44</v>
      </c>
      <c r="D187" s="252">
        <f t="shared" si="3"/>
        <v>32360.44</v>
      </c>
      <c r="E187" s="252"/>
      <c r="F187" s="252"/>
      <c r="G187" s="252"/>
      <c r="H187" s="251"/>
      <c r="I187" s="251"/>
    </row>
    <row r="188" spans="1:9" ht="10.15">
      <c r="A188" s="213" t="s">
        <v>810</v>
      </c>
      <c r="B188" s="213" t="s">
        <v>811</v>
      </c>
      <c r="C188" s="212">
        <v>330859.34</v>
      </c>
      <c r="D188" s="252">
        <f t="shared" si="3"/>
        <v>330859.34</v>
      </c>
      <c r="E188" s="252"/>
      <c r="F188" s="252"/>
      <c r="G188" s="252"/>
      <c r="H188" s="251"/>
      <c r="I188" s="251"/>
    </row>
    <row r="189" spans="1:9" ht="10.15">
      <c r="A189" s="213" t="s">
        <v>812</v>
      </c>
      <c r="B189" s="213" t="s">
        <v>813</v>
      </c>
      <c r="C189" s="212">
        <v>174955</v>
      </c>
      <c r="D189" s="252">
        <f t="shared" si="3"/>
        <v>174955</v>
      </c>
      <c r="E189" s="252"/>
      <c r="F189" s="252"/>
      <c r="G189" s="252"/>
      <c r="H189" s="251"/>
      <c r="I189" s="251"/>
    </row>
    <row r="190" spans="1:9" ht="10.15">
      <c r="A190" s="213" t="s">
        <v>814</v>
      </c>
      <c r="B190" s="213" t="s">
        <v>815</v>
      </c>
      <c r="C190" s="212">
        <v>338952.25</v>
      </c>
      <c r="D190" s="252">
        <f t="shared" si="3"/>
        <v>338952.25</v>
      </c>
      <c r="E190" s="252"/>
      <c r="F190" s="252"/>
      <c r="G190" s="252"/>
      <c r="H190" s="251"/>
      <c r="I190" s="251"/>
    </row>
    <row r="191" spans="1:9" ht="10.15">
      <c r="A191" s="213" t="s">
        <v>816</v>
      </c>
      <c r="B191" s="213" t="s">
        <v>817</v>
      </c>
      <c r="C191" s="212">
        <v>248260.84</v>
      </c>
      <c r="D191" s="252">
        <f t="shared" si="3"/>
        <v>248260.84</v>
      </c>
      <c r="E191" s="252"/>
      <c r="F191" s="252"/>
      <c r="G191" s="252"/>
      <c r="H191" s="251"/>
      <c r="I191" s="251"/>
    </row>
    <row r="192" spans="1:9" ht="10.15">
      <c r="A192" s="213" t="s">
        <v>818</v>
      </c>
      <c r="B192" s="213" t="s">
        <v>819</v>
      </c>
      <c r="C192" s="212">
        <v>41549.85</v>
      </c>
      <c r="D192" s="252">
        <f t="shared" si="3"/>
        <v>41549.85</v>
      </c>
      <c r="E192" s="252"/>
      <c r="F192" s="252"/>
      <c r="G192" s="252"/>
      <c r="H192" s="251"/>
      <c r="I192" s="251"/>
    </row>
    <row r="193" spans="1:9" ht="10.15">
      <c r="A193" s="213" t="s">
        <v>820</v>
      </c>
      <c r="B193" s="213" t="s">
        <v>821</v>
      </c>
      <c r="C193" s="212">
        <v>508862.83</v>
      </c>
      <c r="D193" s="252">
        <f t="shared" si="3"/>
        <v>508862.83</v>
      </c>
      <c r="E193" s="252"/>
      <c r="F193" s="252"/>
      <c r="G193" s="252"/>
      <c r="H193" s="251"/>
      <c r="I193" s="251"/>
    </row>
    <row r="194" spans="1:9" ht="10.15">
      <c r="A194" s="213" t="s">
        <v>822</v>
      </c>
      <c r="B194" s="213" t="s">
        <v>823</v>
      </c>
      <c r="C194" s="212">
        <v>196470.83</v>
      </c>
      <c r="D194" s="252">
        <f t="shared" si="3"/>
        <v>196470.83</v>
      </c>
      <c r="E194" s="252"/>
      <c r="F194" s="252"/>
      <c r="G194" s="252"/>
      <c r="H194" s="251"/>
      <c r="I194" s="251"/>
    </row>
    <row r="195" spans="1:9" ht="10.15">
      <c r="A195" s="213" t="s">
        <v>824</v>
      </c>
      <c r="B195" s="213" t="s">
        <v>825</v>
      </c>
      <c r="C195" s="212">
        <v>398787.15</v>
      </c>
      <c r="D195" s="252">
        <f t="shared" si="3"/>
        <v>398787.15</v>
      </c>
      <c r="E195" s="252"/>
      <c r="F195" s="252"/>
      <c r="G195" s="252"/>
      <c r="H195" s="251"/>
      <c r="I195" s="251"/>
    </row>
    <row r="196" spans="1:9" ht="10.15">
      <c r="A196" s="213" t="s">
        <v>826</v>
      </c>
      <c r="B196" s="213" t="s">
        <v>827</v>
      </c>
      <c r="C196" s="212">
        <v>686819.53</v>
      </c>
      <c r="D196" s="252">
        <f t="shared" si="3"/>
        <v>686819.53</v>
      </c>
      <c r="E196" s="252"/>
      <c r="F196" s="252"/>
      <c r="G196" s="252"/>
      <c r="H196" s="251"/>
      <c r="I196" s="251"/>
    </row>
    <row r="197" spans="1:9" ht="10.15">
      <c r="A197" s="213" t="s">
        <v>828</v>
      </c>
      <c r="B197" s="213" t="s">
        <v>829</v>
      </c>
      <c r="C197" s="212">
        <v>1124127.95</v>
      </c>
      <c r="D197" s="252">
        <f t="shared" si="3"/>
        <v>1124127.95</v>
      </c>
      <c r="E197" s="252"/>
      <c r="F197" s="252"/>
      <c r="G197" s="252"/>
      <c r="H197" s="251"/>
      <c r="I197" s="251"/>
    </row>
    <row r="198" spans="1:9" ht="10.15">
      <c r="A198" s="213" t="s">
        <v>830</v>
      </c>
      <c r="B198" s="213" t="s">
        <v>831</v>
      </c>
      <c r="C198" s="212">
        <v>49443.22</v>
      </c>
      <c r="D198" s="252">
        <f t="shared" si="3"/>
        <v>49443.22</v>
      </c>
      <c r="E198" s="252"/>
      <c r="F198" s="252"/>
      <c r="G198" s="252"/>
      <c r="H198" s="251"/>
      <c r="I198" s="251"/>
    </row>
    <row r="199" spans="1:9" ht="10.15">
      <c r="A199" s="213" t="s">
        <v>832</v>
      </c>
      <c r="B199" s="213" t="s">
        <v>833</v>
      </c>
      <c r="C199" s="212">
        <v>129903.02</v>
      </c>
      <c r="D199" s="252">
        <f t="shared" si="3"/>
        <v>129903.02</v>
      </c>
      <c r="E199" s="252"/>
      <c r="F199" s="252"/>
      <c r="G199" s="252"/>
      <c r="H199" s="251"/>
      <c r="I199" s="251"/>
    </row>
    <row r="200" spans="1:9" ht="10.15">
      <c r="A200" s="213" t="s">
        <v>834</v>
      </c>
      <c r="B200" s="213" t="s">
        <v>835</v>
      </c>
      <c r="C200" s="212">
        <v>268257.6</v>
      </c>
      <c r="D200" s="252">
        <f t="shared" si="3"/>
        <v>268257.6</v>
      </c>
      <c r="E200" s="252"/>
      <c r="F200" s="252"/>
      <c r="G200" s="252"/>
      <c r="H200" s="251"/>
      <c r="I200" s="251"/>
    </row>
    <row r="201" spans="1:9" ht="10.15">
      <c r="A201" s="213" t="s">
        <v>836</v>
      </c>
      <c r="B201" s="213" t="s">
        <v>837</v>
      </c>
      <c r="C201" s="212">
        <v>49542.02</v>
      </c>
      <c r="D201" s="252">
        <f t="shared" si="3"/>
        <v>49542.02</v>
      </c>
      <c r="E201" s="252"/>
      <c r="F201" s="252"/>
      <c r="G201" s="252"/>
      <c r="H201" s="251"/>
      <c r="I201" s="251"/>
    </row>
    <row r="202" spans="1:9" ht="10.15">
      <c r="A202" s="213" t="s">
        <v>838</v>
      </c>
      <c r="B202" s="213" t="s">
        <v>839</v>
      </c>
      <c r="C202" s="212">
        <v>284313.9</v>
      </c>
      <c r="D202" s="252">
        <f t="shared" si="3"/>
        <v>284313.9</v>
      </c>
      <c r="E202" s="252"/>
      <c r="F202" s="252"/>
      <c r="G202" s="252"/>
      <c r="H202" s="251"/>
      <c r="I202" s="251"/>
    </row>
    <row r="203" spans="1:9" ht="10.15">
      <c r="A203" s="213" t="s">
        <v>840</v>
      </c>
      <c r="B203" s="213" t="s">
        <v>841</v>
      </c>
      <c r="C203" s="212">
        <v>168133.82</v>
      </c>
      <c r="D203" s="252">
        <f t="shared" si="3"/>
        <v>168133.82</v>
      </c>
      <c r="E203" s="252"/>
      <c r="F203" s="252"/>
      <c r="G203" s="252"/>
      <c r="H203" s="251"/>
      <c r="I203" s="251"/>
    </row>
    <row r="204" spans="1:9" ht="10.15">
      <c r="A204" s="213" t="s">
        <v>842</v>
      </c>
      <c r="B204" s="213" t="s">
        <v>843</v>
      </c>
      <c r="C204" s="212">
        <v>585463.36</v>
      </c>
      <c r="D204" s="252">
        <f t="shared" si="3"/>
        <v>585463.36</v>
      </c>
      <c r="E204" s="252"/>
      <c r="F204" s="252"/>
      <c r="G204" s="252"/>
      <c r="H204" s="251"/>
      <c r="I204" s="251"/>
    </row>
    <row r="205" spans="1:9" ht="10.15">
      <c r="A205" s="213" t="s">
        <v>844</v>
      </c>
      <c r="B205" s="213" t="s">
        <v>845</v>
      </c>
      <c r="C205" s="212">
        <v>190640.35</v>
      </c>
      <c r="D205" s="252">
        <f t="shared" si="3"/>
        <v>190640.35</v>
      </c>
      <c r="E205" s="252"/>
      <c r="F205" s="252"/>
      <c r="G205" s="252"/>
      <c r="H205" s="251"/>
      <c r="I205" s="251"/>
    </row>
    <row r="206" spans="1:9" ht="10.15">
      <c r="A206" s="213" t="s">
        <v>846</v>
      </c>
      <c r="B206" s="213" t="s">
        <v>847</v>
      </c>
      <c r="C206" s="212">
        <v>282138.22</v>
      </c>
      <c r="D206" s="252">
        <f t="shared" si="3"/>
        <v>282138.22</v>
      </c>
      <c r="E206" s="252"/>
      <c r="F206" s="252"/>
      <c r="G206" s="252"/>
      <c r="H206" s="251"/>
      <c r="I206" s="251"/>
    </row>
    <row r="207" spans="1:9" ht="10.15">
      <c r="A207" s="213" t="s">
        <v>848</v>
      </c>
      <c r="B207" s="213" t="s">
        <v>849</v>
      </c>
      <c r="C207" s="212">
        <v>126005.14</v>
      </c>
      <c r="D207" s="252">
        <f t="shared" si="3"/>
        <v>126005.14</v>
      </c>
      <c r="E207" s="252"/>
      <c r="F207" s="252"/>
      <c r="G207" s="252"/>
      <c r="H207" s="251"/>
      <c r="I207" s="251"/>
    </row>
    <row r="208" spans="1:9" ht="10.15">
      <c r="A208" s="213" t="s">
        <v>850</v>
      </c>
      <c r="B208" s="213" t="s">
        <v>851</v>
      </c>
      <c r="C208" s="212">
        <v>179814.53</v>
      </c>
      <c r="D208" s="252">
        <f t="shared" si="3"/>
        <v>179814.53</v>
      </c>
      <c r="E208" s="252"/>
      <c r="F208" s="252"/>
      <c r="G208" s="252"/>
      <c r="H208" s="251"/>
      <c r="I208" s="251"/>
    </row>
    <row r="209" spans="1:9" ht="10.15">
      <c r="A209" s="213" t="s">
        <v>852</v>
      </c>
      <c r="B209" s="213" t="s">
        <v>853</v>
      </c>
      <c r="C209" s="212">
        <v>747156</v>
      </c>
      <c r="D209" s="252">
        <f t="shared" si="3"/>
        <v>747156</v>
      </c>
      <c r="E209" s="252"/>
      <c r="F209" s="252"/>
      <c r="G209" s="252"/>
      <c r="H209" s="251"/>
      <c r="I209" s="251"/>
    </row>
    <row r="210" spans="1:9" ht="10.15">
      <c r="A210" s="213" t="s">
        <v>854</v>
      </c>
      <c r="B210" s="213" t="s">
        <v>855</v>
      </c>
      <c r="C210" s="212">
        <v>323921.84</v>
      </c>
      <c r="D210" s="252">
        <f t="shared" si="3"/>
        <v>323921.84</v>
      </c>
      <c r="E210" s="252"/>
      <c r="F210" s="252"/>
      <c r="G210" s="252"/>
      <c r="H210" s="251"/>
      <c r="I210" s="251"/>
    </row>
    <row r="211" spans="1:9" ht="10.15">
      <c r="A211" s="213" t="s">
        <v>856</v>
      </c>
      <c r="B211" s="213" t="s">
        <v>857</v>
      </c>
      <c r="C211" s="212">
        <v>878266.78</v>
      </c>
      <c r="D211" s="252">
        <f t="shared" si="3"/>
        <v>878266.78</v>
      </c>
      <c r="E211" s="252"/>
      <c r="F211" s="252"/>
      <c r="G211" s="252"/>
      <c r="H211" s="251"/>
      <c r="I211" s="251"/>
    </row>
    <row r="212" spans="1:9" ht="10.15">
      <c r="A212" s="213" t="s">
        <v>858</v>
      </c>
      <c r="B212" s="213" t="s">
        <v>859</v>
      </c>
      <c r="C212" s="212">
        <v>43480107.94</v>
      </c>
      <c r="D212" s="252">
        <f t="shared" si="3"/>
        <v>43480107.94</v>
      </c>
      <c r="E212" s="252"/>
      <c r="F212" s="252"/>
      <c r="G212" s="252"/>
      <c r="H212" s="251"/>
      <c r="I212" s="251"/>
    </row>
    <row r="213" spans="1:9" ht="10.15">
      <c r="A213" s="213" t="s">
        <v>860</v>
      </c>
      <c r="B213" s="213" t="s">
        <v>861</v>
      </c>
      <c r="C213" s="212">
        <v>163476.35</v>
      </c>
      <c r="D213" s="252">
        <f t="shared" si="3"/>
        <v>163476.35</v>
      </c>
      <c r="E213" s="252"/>
      <c r="F213" s="252"/>
      <c r="G213" s="252"/>
      <c r="H213" s="251"/>
      <c r="I213" s="251"/>
    </row>
    <row r="214" spans="1:9" ht="10.15">
      <c r="A214" s="213" t="s">
        <v>862</v>
      </c>
      <c r="B214" s="213" t="s">
        <v>863</v>
      </c>
      <c r="C214" s="212">
        <v>2223582.89</v>
      </c>
      <c r="D214" s="252">
        <f t="shared" si="3"/>
        <v>2223582.89</v>
      </c>
      <c r="E214" s="252"/>
      <c r="F214" s="252"/>
      <c r="G214" s="252"/>
      <c r="H214" s="251"/>
      <c r="I214" s="251"/>
    </row>
    <row r="215" spans="1:9" ht="10.15">
      <c r="A215" s="213" t="s">
        <v>864</v>
      </c>
      <c r="B215" s="213" t="s">
        <v>865</v>
      </c>
      <c r="C215" s="212">
        <v>772574.12</v>
      </c>
      <c r="D215" s="252">
        <f t="shared" si="3"/>
        <v>772574.12</v>
      </c>
      <c r="E215" s="252"/>
      <c r="F215" s="252"/>
      <c r="G215" s="252"/>
      <c r="H215" s="251"/>
      <c r="I215" s="251"/>
    </row>
    <row r="216" spans="1:9" ht="10.15">
      <c r="A216" s="213" t="s">
        <v>866</v>
      </c>
      <c r="B216" s="213" t="s">
        <v>867</v>
      </c>
      <c r="C216" s="212">
        <v>948958.07</v>
      </c>
      <c r="D216" s="252">
        <f t="shared" si="3"/>
        <v>948958.07</v>
      </c>
      <c r="E216" s="252"/>
      <c r="F216" s="252"/>
      <c r="G216" s="252"/>
      <c r="H216" s="251"/>
      <c r="I216" s="251"/>
    </row>
    <row r="217" spans="1:9" ht="10.15">
      <c r="A217" s="62"/>
      <c r="B217" s="62" t="s">
        <v>273</v>
      </c>
      <c r="C217" s="234">
        <f>SUM(C43:C216)</f>
        <v>224808508.93000007</v>
      </c>
      <c r="D217" s="234">
        <f aca="true" t="shared" si="4" ref="D217:G217">SUM(D43:D216)</f>
        <v>224503965.57000005</v>
      </c>
      <c r="E217" s="234">
        <f t="shared" si="4"/>
        <v>304543.36</v>
      </c>
      <c r="F217" s="234">
        <f t="shared" si="4"/>
        <v>0</v>
      </c>
      <c r="G217" s="234">
        <f t="shared" si="4"/>
        <v>0</v>
      </c>
      <c r="H217" s="234"/>
      <c r="I217" s="234"/>
    </row>
    <row r="220" spans="1:9" ht="10.15">
      <c r="A220" s="207" t="s">
        <v>272</v>
      </c>
      <c r="B220" s="220"/>
      <c r="C220" s="258"/>
      <c r="E220" s="255"/>
      <c r="F220" s="255"/>
      <c r="I220" s="257" t="s">
        <v>265</v>
      </c>
    </row>
    <row r="221" spans="1:6" ht="10.15">
      <c r="A221" s="256"/>
      <c r="B221" s="256"/>
      <c r="C221" s="255"/>
      <c r="D221" s="255"/>
      <c r="E221" s="255"/>
      <c r="F221" s="255"/>
    </row>
    <row r="222" spans="1:9" ht="10.15">
      <c r="A222" s="218" t="s">
        <v>45</v>
      </c>
      <c r="B222" s="217" t="s">
        <v>46</v>
      </c>
      <c r="C222" s="254" t="s">
        <v>264</v>
      </c>
      <c r="D222" s="254" t="s">
        <v>263</v>
      </c>
      <c r="E222" s="254" t="s">
        <v>262</v>
      </c>
      <c r="F222" s="254" t="s">
        <v>261</v>
      </c>
      <c r="G222" s="253" t="s">
        <v>260</v>
      </c>
      <c r="H222" s="217" t="s">
        <v>259</v>
      </c>
      <c r="I222" s="217" t="s">
        <v>258</v>
      </c>
    </row>
    <row r="223" spans="1:9" ht="10.15">
      <c r="A223" s="213"/>
      <c r="B223" s="408" t="s">
        <v>461</v>
      </c>
      <c r="C223" s="212"/>
      <c r="D223" s="252"/>
      <c r="E223" s="252"/>
      <c r="F223" s="252"/>
      <c r="G223" s="252"/>
      <c r="H223" s="251"/>
      <c r="I223" s="251"/>
    </row>
    <row r="224" spans="1:11" ht="10.15">
      <c r="A224" s="62"/>
      <c r="B224" s="62" t="s">
        <v>271</v>
      </c>
      <c r="C224" s="234">
        <f>SUM(C223:C223)</f>
        <v>0</v>
      </c>
      <c r="D224" s="234">
        <f>SUM(D223:D223)</f>
        <v>0</v>
      </c>
      <c r="E224" s="234">
        <f>SUM(E223:E223)</f>
        <v>0</v>
      </c>
      <c r="F224" s="234">
        <f>SUM(F223:F223)</f>
        <v>0</v>
      </c>
      <c r="G224" s="234">
        <f>SUM(G223:G223)</f>
        <v>0</v>
      </c>
      <c r="H224" s="234"/>
      <c r="I224" s="234"/>
      <c r="K224" s="7"/>
    </row>
    <row r="227" spans="1:9" ht="10.15">
      <c r="A227" s="207" t="s">
        <v>270</v>
      </c>
      <c r="B227" s="220"/>
      <c r="E227" s="255"/>
      <c r="F227" s="255"/>
      <c r="I227" s="257" t="s">
        <v>265</v>
      </c>
    </row>
    <row r="228" spans="1:6" ht="10.15">
      <c r="A228" s="256"/>
      <c r="B228" s="256"/>
      <c r="C228" s="255"/>
      <c r="D228" s="255"/>
      <c r="E228" s="255"/>
      <c r="F228" s="255"/>
    </row>
    <row r="229" spans="1:9" ht="10.15">
      <c r="A229" s="218" t="s">
        <v>45</v>
      </c>
      <c r="B229" s="217" t="s">
        <v>46</v>
      </c>
      <c r="C229" s="254" t="s">
        <v>264</v>
      </c>
      <c r="D229" s="254" t="s">
        <v>263</v>
      </c>
      <c r="E229" s="254" t="s">
        <v>262</v>
      </c>
      <c r="F229" s="254" t="s">
        <v>261</v>
      </c>
      <c r="G229" s="253" t="s">
        <v>260</v>
      </c>
      <c r="H229" s="217" t="s">
        <v>259</v>
      </c>
      <c r="I229" s="217" t="s">
        <v>258</v>
      </c>
    </row>
    <row r="230" spans="1:9" ht="10.15">
      <c r="A230" s="213"/>
      <c r="B230" s="408" t="s">
        <v>461</v>
      </c>
      <c r="C230" s="212"/>
      <c r="D230" s="252"/>
      <c r="E230" s="252"/>
      <c r="F230" s="252"/>
      <c r="G230" s="252"/>
      <c r="H230" s="251"/>
      <c r="I230" s="251"/>
    </row>
    <row r="231" spans="1:9" ht="10.15">
      <c r="A231" s="62"/>
      <c r="B231" s="62" t="s">
        <v>269</v>
      </c>
      <c r="C231" s="234">
        <f>SUM(C230:C230)</f>
        <v>0</v>
      </c>
      <c r="D231" s="234">
        <f>SUM(D230:D230)</f>
        <v>0</v>
      </c>
      <c r="E231" s="234">
        <f>SUM(E230:E230)</f>
        <v>0</v>
      </c>
      <c r="F231" s="234">
        <f>SUM(F230:F230)</f>
        <v>0</v>
      </c>
      <c r="G231" s="234">
        <f>SUM(G230:G230)</f>
        <v>0</v>
      </c>
      <c r="H231" s="234"/>
      <c r="I231" s="234"/>
    </row>
    <row r="234" spans="1:9" ht="10.15">
      <c r="A234" s="207" t="s">
        <v>268</v>
      </c>
      <c r="B234" s="220"/>
      <c r="E234" s="255"/>
      <c r="F234" s="255"/>
      <c r="I234" s="257" t="s">
        <v>265</v>
      </c>
    </row>
    <row r="235" spans="1:6" ht="10.15">
      <c r="A235" s="256"/>
      <c r="B235" s="256"/>
      <c r="C235" s="255"/>
      <c r="D235" s="255"/>
      <c r="E235" s="255"/>
      <c r="F235" s="255"/>
    </row>
    <row r="236" spans="1:9" ht="10.15">
      <c r="A236" s="218" t="s">
        <v>45</v>
      </c>
      <c r="B236" s="217" t="s">
        <v>46</v>
      </c>
      <c r="C236" s="254" t="s">
        <v>264</v>
      </c>
      <c r="D236" s="254" t="s">
        <v>263</v>
      </c>
      <c r="E236" s="254" t="s">
        <v>262</v>
      </c>
      <c r="F236" s="254" t="s">
        <v>261</v>
      </c>
      <c r="G236" s="253" t="s">
        <v>260</v>
      </c>
      <c r="H236" s="217" t="s">
        <v>259</v>
      </c>
      <c r="I236" s="217" t="s">
        <v>258</v>
      </c>
    </row>
    <row r="237" spans="1:11" ht="10.15">
      <c r="A237" s="213"/>
      <c r="B237" s="408" t="s">
        <v>461</v>
      </c>
      <c r="C237" s="212"/>
      <c r="D237" s="252"/>
      <c r="E237" s="252"/>
      <c r="F237" s="252"/>
      <c r="G237" s="252"/>
      <c r="H237" s="251"/>
      <c r="I237" s="251"/>
      <c r="K237" s="7"/>
    </row>
    <row r="238" spans="1:9" ht="10.15">
      <c r="A238" s="62"/>
      <c r="B238" s="62" t="s">
        <v>267</v>
      </c>
      <c r="C238" s="234">
        <f>SUM(C237:C237)</f>
        <v>0</v>
      </c>
      <c r="D238" s="234">
        <f>SUM(D237:D237)</f>
        <v>0</v>
      </c>
      <c r="E238" s="234">
        <f>SUM(E237:E237)</f>
        <v>0</v>
      </c>
      <c r="F238" s="234">
        <f>SUM(F237:F237)</f>
        <v>0</v>
      </c>
      <c r="G238" s="234">
        <f>SUM(G237:G237)</f>
        <v>0</v>
      </c>
      <c r="H238" s="234"/>
      <c r="I238" s="234"/>
    </row>
    <row r="241" spans="1:9" ht="10.15">
      <c r="A241" s="207" t="s">
        <v>266</v>
      </c>
      <c r="B241" s="220"/>
      <c r="E241" s="255"/>
      <c r="F241" s="255"/>
      <c r="I241" s="257" t="s">
        <v>265</v>
      </c>
    </row>
    <row r="242" spans="1:6" ht="10.15">
      <c r="A242" s="256"/>
      <c r="B242" s="256"/>
      <c r="C242" s="255"/>
      <c r="D242" s="255"/>
      <c r="E242" s="255"/>
      <c r="F242" s="255"/>
    </row>
    <row r="243" spans="1:9" ht="10.15">
      <c r="A243" s="218" t="s">
        <v>45</v>
      </c>
      <c r="B243" s="217" t="s">
        <v>46</v>
      </c>
      <c r="C243" s="254" t="s">
        <v>264</v>
      </c>
      <c r="D243" s="254" t="s">
        <v>263</v>
      </c>
      <c r="E243" s="254" t="s">
        <v>262</v>
      </c>
      <c r="F243" s="254" t="s">
        <v>261</v>
      </c>
      <c r="G243" s="253" t="s">
        <v>260</v>
      </c>
      <c r="H243" s="217" t="s">
        <v>259</v>
      </c>
      <c r="I243" s="217" t="s">
        <v>258</v>
      </c>
    </row>
    <row r="244" spans="1:9" ht="10.15">
      <c r="A244" s="213"/>
      <c r="B244" s="408" t="s">
        <v>461</v>
      </c>
      <c r="C244" s="212"/>
      <c r="D244" s="252"/>
      <c r="E244" s="252"/>
      <c r="F244" s="252"/>
      <c r="G244" s="252"/>
      <c r="H244" s="251"/>
      <c r="I244" s="251"/>
    </row>
    <row r="245" spans="1:9" ht="10.15">
      <c r="A245" s="62"/>
      <c r="B245" s="62" t="s">
        <v>257</v>
      </c>
      <c r="C245" s="234">
        <f>SUM(C244:C244)</f>
        <v>0</v>
      </c>
      <c r="D245" s="234">
        <f>SUM(D244:D244)</f>
        <v>0</v>
      </c>
      <c r="E245" s="234">
        <f>SUM(E244:E244)</f>
        <v>0</v>
      </c>
      <c r="F245" s="234">
        <f>SUM(F244:F244)</f>
        <v>0</v>
      </c>
      <c r="G245" s="234">
        <f>SUM(G244:G244)</f>
        <v>0</v>
      </c>
      <c r="H245" s="234"/>
      <c r="I245" s="234"/>
    </row>
    <row r="326" spans="1:8" ht="10.15">
      <c r="A326" s="12"/>
      <c r="B326" s="12"/>
      <c r="C326" s="13"/>
      <c r="D326" s="13"/>
      <c r="E326" s="13"/>
      <c r="F326" s="13"/>
      <c r="G326" s="13"/>
      <c r="H326" s="12"/>
    </row>
    <row r="327" spans="1:2" ht="10.15">
      <c r="A327" s="84"/>
      <c r="B327" s="85"/>
    </row>
    <row r="328" spans="1:2" ht="10.15">
      <c r="A328" s="84"/>
      <c r="B328" s="85"/>
    </row>
    <row r="329" spans="1:2" ht="10.15">
      <c r="A329" s="84"/>
      <c r="B329" s="85"/>
    </row>
    <row r="330" spans="1:2" ht="10.15">
      <c r="A330" s="84"/>
      <c r="B330" s="85"/>
    </row>
    <row r="331" spans="1:2" ht="10.15">
      <c r="A331" s="84"/>
      <c r="B33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1 C28 C35 C42 C222 C229 C236 C24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1 A28 A35 A42 A222 A229 A236 A243"/>
    <dataValidation allowBlank="1" showInputMessage="1" showErrorMessage="1" prompt="Corresponde al nombre o descripción de la cuenta de acuerdo al Plan de Cuentas emitido por el CONAC." sqref="B7 B21 B42 B222 B229 B236 B243 B28 B35"/>
    <dataValidation allowBlank="1" showInputMessage="1" showErrorMessage="1" prompt="Importe de la cuentas por cobrar con fecha de vencimiento de 1 a 90 días." sqref="D7 D21 D42 D222 D229 D236 D243 D28 D35"/>
    <dataValidation allowBlank="1" showInputMessage="1" showErrorMessage="1" prompt="Importe de la cuentas por cobrar con fecha de vencimiento de 91 a 180 días." sqref="E7 E21 E42 E222 E229 E236 E243 E28 E35"/>
    <dataValidation allowBlank="1" showInputMessage="1" showErrorMessage="1" prompt="Importe de la cuentas por cobrar con fecha de vencimiento de 181 a 365 días." sqref="F7 F21 F42 F222 F229 F236 F243 F28 F35"/>
    <dataValidation allowBlank="1" showInputMessage="1" showErrorMessage="1" prompt="Importe de la cuentas por cobrar con vencimiento mayor a 365 días." sqref="G7 G21 G42 G222 G229 G236 G243 G28 G35"/>
    <dataValidation allowBlank="1" showInputMessage="1" showErrorMessage="1" prompt="Informar sobre caraterísticas cualitativas de la cuenta, ejemplo: acciones implementadas para su recuperación, causas de la demora en su recuperación." sqref="H7 H21 H42 H222 H229 H236 H243 H28 H35"/>
    <dataValidation allowBlank="1" showInputMessage="1" showErrorMessage="1" prompt="Indicar si el deudor ya sobrepasó el plazo estipulado para pago, 90, 180 o 365 días." sqref="I7 I21 I42 I222 I229 I236 I243 I28 I3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5">
      <c r="C1" s="7"/>
      <c r="D1" s="7"/>
      <c r="E1" s="7"/>
      <c r="F1" s="7"/>
      <c r="G1" s="7"/>
    </row>
    <row r="2" spans="1:8" s="83" customFormat="1" ht="15" customHeight="1">
      <c r="A2" s="458" t="s">
        <v>142</v>
      </c>
      <c r="B2" s="459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62" t="s">
        <v>234</v>
      </c>
      <c r="B4" s="463"/>
      <c r="C4" s="463"/>
      <c r="D4" s="463"/>
      <c r="E4" s="463"/>
      <c r="F4" s="463"/>
      <c r="G4" s="463"/>
      <c r="H4" s="464"/>
    </row>
    <row r="5" spans="1:8" s="83" customFormat="1" ht="14.1" customHeight="1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65" t="s">
        <v>150</v>
      </c>
      <c r="B6" s="466"/>
      <c r="C6" s="466"/>
      <c r="D6" s="466"/>
      <c r="E6" s="466"/>
      <c r="F6" s="466"/>
      <c r="G6" s="466"/>
      <c r="H6" s="467"/>
    </row>
    <row r="7" spans="1:8" s="83" customFormat="1" ht="14.1" customHeight="1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ht="1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5">
      <c r="C14" s="7"/>
      <c r="D14" s="7"/>
      <c r="E14" s="7"/>
      <c r="F14" s="7"/>
      <c r="G14" s="7"/>
    </row>
    <row r="15" spans="3:7" s="83" customFormat="1" ht="15">
      <c r="C15" s="7"/>
      <c r="D15" s="7"/>
      <c r="E15" s="7"/>
      <c r="F15" s="7"/>
      <c r="G15" s="7"/>
    </row>
    <row r="16" spans="3:7" s="83" customFormat="1" ht="15">
      <c r="C16" s="7"/>
      <c r="D16" s="7"/>
      <c r="E16" s="7"/>
      <c r="F16" s="7"/>
      <c r="G16" s="7"/>
    </row>
    <row r="17" spans="3:7" s="83" customFormat="1" ht="15">
      <c r="C17" s="7"/>
      <c r="D17" s="7"/>
      <c r="E17" s="7"/>
      <c r="F17" s="7"/>
      <c r="G17" s="7"/>
    </row>
    <row r="18" spans="3:7" s="83" customFormat="1" ht="15">
      <c r="C18" s="7"/>
      <c r="D18" s="7"/>
      <c r="E18" s="7"/>
      <c r="F18" s="7"/>
      <c r="G18" s="7"/>
    </row>
    <row r="19" spans="3:7" s="83" customFormat="1" ht="15">
      <c r="C19" s="7"/>
      <c r="D19" s="7"/>
      <c r="E19" s="7"/>
      <c r="F19" s="7"/>
      <c r="G19" s="7"/>
    </row>
    <row r="20" spans="3:7" s="83" customFormat="1" ht="15">
      <c r="C20" s="7"/>
      <c r="D20" s="7"/>
      <c r="E20" s="7"/>
      <c r="F20" s="7"/>
      <c r="G20" s="7"/>
    </row>
    <row r="21" spans="3:7" s="83" customFormat="1" ht="15">
      <c r="C21" s="7"/>
      <c r="D21" s="7"/>
      <c r="E21" s="7"/>
      <c r="F21" s="7"/>
      <c r="G21" s="7"/>
    </row>
    <row r="22" spans="3:7" s="83" customFormat="1" ht="15">
      <c r="C22" s="7"/>
      <c r="D22" s="7"/>
      <c r="E22" s="7"/>
      <c r="F22" s="7"/>
      <c r="G22" s="7"/>
    </row>
    <row r="23" spans="3:7" s="83" customFormat="1" ht="15">
      <c r="C23" s="7"/>
      <c r="D23" s="7"/>
      <c r="E23" s="7"/>
      <c r="F23" s="7"/>
      <c r="G23" s="7"/>
    </row>
    <row r="24" spans="3:7" s="83" customFormat="1" ht="15">
      <c r="C24" s="7"/>
      <c r="D24" s="7"/>
      <c r="E24" s="7"/>
      <c r="F24" s="7"/>
      <c r="G24" s="7"/>
    </row>
    <row r="25" spans="3:7" s="83" customFormat="1" ht="15">
      <c r="C25" s="7"/>
      <c r="D25" s="7"/>
      <c r="E25" s="7"/>
      <c r="F25" s="7"/>
      <c r="G25" s="7"/>
    </row>
    <row r="26" spans="3:7" s="83" customFormat="1" ht="15">
      <c r="C26" s="7"/>
      <c r="D26" s="7"/>
      <c r="E26" s="7"/>
      <c r="F26" s="7"/>
      <c r="G26" s="7"/>
    </row>
    <row r="27" spans="3:7" s="83" customFormat="1" ht="15">
      <c r="C27" s="7"/>
      <c r="D27" s="7"/>
      <c r="E27" s="7"/>
      <c r="F27" s="7"/>
      <c r="G27" s="7"/>
    </row>
    <row r="28" spans="3:7" s="83" customFormat="1" ht="15">
      <c r="C28" s="7"/>
      <c r="D28" s="7"/>
      <c r="E28" s="7"/>
      <c r="F28" s="7"/>
      <c r="G28" s="7"/>
    </row>
    <row r="29" spans="3:7" s="83" customFormat="1" ht="15">
      <c r="C29" s="7"/>
      <c r="D29" s="7"/>
      <c r="E29" s="7"/>
      <c r="F29" s="7"/>
      <c r="G29" s="7"/>
    </row>
    <row r="30" spans="3:7" s="83" customFormat="1" ht="15">
      <c r="C30" s="7"/>
      <c r="D30" s="7"/>
      <c r="E30" s="7"/>
      <c r="F30" s="7"/>
      <c r="G30" s="7"/>
    </row>
    <row r="31" spans="3:7" s="83" customFormat="1" ht="15">
      <c r="C31" s="7"/>
      <c r="D31" s="7"/>
      <c r="E31" s="7"/>
      <c r="F31" s="7"/>
      <c r="G31" s="7"/>
    </row>
    <row r="32" spans="3:7" s="83" customFormat="1" ht="15">
      <c r="C32" s="7"/>
      <c r="D32" s="7"/>
      <c r="E32" s="7"/>
      <c r="F32" s="7"/>
      <c r="G32" s="7"/>
    </row>
    <row r="33" spans="3:7" s="83" customFormat="1" ht="15">
      <c r="C33" s="7"/>
      <c r="D33" s="7"/>
      <c r="E33" s="7"/>
      <c r="F33" s="7"/>
      <c r="G33" s="7"/>
    </row>
    <row r="34" spans="3:7" s="83" customFormat="1" ht="15">
      <c r="C34" s="7"/>
      <c r="D34" s="7"/>
      <c r="E34" s="7"/>
      <c r="F34" s="7"/>
      <c r="G34" s="7"/>
    </row>
    <row r="35" spans="3:7" s="83" customFormat="1" ht="15">
      <c r="C35" s="7"/>
      <c r="D35" s="7"/>
      <c r="E35" s="7"/>
      <c r="F35" s="7"/>
      <c r="G35" s="7"/>
    </row>
    <row r="36" spans="3:7" s="83" customFormat="1" ht="15">
      <c r="C36" s="7"/>
      <c r="D36" s="7"/>
      <c r="E36" s="7"/>
      <c r="F36" s="7"/>
      <c r="G36" s="7"/>
    </row>
    <row r="37" spans="3:7" s="83" customFormat="1" ht="15">
      <c r="C37" s="7"/>
      <c r="D37" s="7"/>
      <c r="E37" s="7"/>
      <c r="F37" s="7"/>
      <c r="G37" s="7"/>
    </row>
    <row r="38" spans="3:7" s="83" customFormat="1" ht="15">
      <c r="C38" s="7"/>
      <c r="D38" s="7"/>
      <c r="E38" s="7"/>
      <c r="F38" s="7"/>
      <c r="G38" s="7"/>
    </row>
    <row r="39" spans="3:7" s="83" customFormat="1" ht="15">
      <c r="C39" s="7"/>
      <c r="D39" s="7"/>
      <c r="E39" s="7"/>
      <c r="F39" s="7"/>
      <c r="G39" s="7"/>
    </row>
    <row r="40" spans="3:7" s="83" customFormat="1" ht="15">
      <c r="C40" s="7"/>
      <c r="D40" s="7"/>
      <c r="E40" s="7"/>
      <c r="F40" s="7"/>
      <c r="G40" s="7"/>
    </row>
    <row r="41" spans="3:7" s="83" customFormat="1" ht="15">
      <c r="C41" s="7"/>
      <c r="D41" s="7"/>
      <c r="E41" s="7"/>
      <c r="F41" s="7"/>
      <c r="G41" s="7"/>
    </row>
    <row r="42" spans="3:7" s="83" customFormat="1" ht="15">
      <c r="C42" s="7"/>
      <c r="D42" s="7"/>
      <c r="E42" s="7"/>
      <c r="F42" s="7"/>
      <c r="G42" s="7"/>
    </row>
    <row r="43" spans="3:7" s="83" customFormat="1" ht="15">
      <c r="C43" s="7"/>
      <c r="D43" s="7"/>
      <c r="E43" s="7"/>
      <c r="F43" s="7"/>
      <c r="G43" s="7"/>
    </row>
    <row r="44" spans="3:7" s="83" customFormat="1" ht="15">
      <c r="C44" s="7"/>
      <c r="D44" s="7"/>
      <c r="E44" s="7"/>
      <c r="F44" s="7"/>
      <c r="G44" s="7"/>
    </row>
    <row r="45" spans="3:7" s="83" customFormat="1" ht="15">
      <c r="C45" s="7"/>
      <c r="D45" s="7"/>
      <c r="E45" s="7"/>
      <c r="F45" s="7"/>
      <c r="G45" s="7"/>
    </row>
    <row r="46" spans="3:7" s="83" customFormat="1" ht="15">
      <c r="C46" s="7"/>
      <c r="D46" s="7"/>
      <c r="E46" s="7"/>
      <c r="F46" s="7"/>
      <c r="G46" s="7"/>
    </row>
    <row r="47" spans="3:7" s="83" customFormat="1" ht="15">
      <c r="C47" s="7"/>
      <c r="D47" s="7"/>
      <c r="E47" s="7"/>
      <c r="F47" s="7"/>
      <c r="G47" s="7"/>
    </row>
    <row r="48" spans="3:7" s="83" customFormat="1" ht="15">
      <c r="C48" s="7"/>
      <c r="D48" s="7"/>
      <c r="E48" s="7"/>
      <c r="F48" s="7"/>
      <c r="G48" s="7"/>
    </row>
    <row r="49" spans="3:7" s="83" customFormat="1" ht="15">
      <c r="C49" s="7"/>
      <c r="D49" s="7"/>
      <c r="E49" s="7"/>
      <c r="F49" s="7"/>
      <c r="G49" s="7"/>
    </row>
    <row r="50" spans="3:7" s="83" customFormat="1" ht="15">
      <c r="C50" s="7"/>
      <c r="D50" s="7"/>
      <c r="E50" s="7"/>
      <c r="F50" s="7"/>
      <c r="G50" s="7"/>
    </row>
    <row r="51" spans="3:7" s="83" customFormat="1" ht="15">
      <c r="C51" s="7"/>
      <c r="D51" s="7"/>
      <c r="E51" s="7"/>
      <c r="F51" s="7"/>
      <c r="G51" s="7"/>
    </row>
    <row r="52" spans="3:7" s="83" customFormat="1" ht="15">
      <c r="C52" s="7"/>
      <c r="D52" s="7"/>
      <c r="E52" s="7"/>
      <c r="F52" s="7"/>
      <c r="G52" s="7"/>
    </row>
    <row r="53" spans="3:7" s="83" customFormat="1" ht="15">
      <c r="C53" s="7"/>
      <c r="D53" s="7"/>
      <c r="E53" s="7"/>
      <c r="F53" s="7"/>
      <c r="G53" s="7"/>
    </row>
    <row r="54" spans="3:7" s="83" customFormat="1" ht="15">
      <c r="C54" s="7"/>
      <c r="D54" s="7"/>
      <c r="E54" s="7"/>
      <c r="F54" s="7"/>
      <c r="G54" s="7"/>
    </row>
    <row r="55" spans="3:7" s="83" customFormat="1" ht="15">
      <c r="C55" s="7"/>
      <c r="D55" s="7"/>
      <c r="E55" s="7"/>
      <c r="F55" s="7"/>
      <c r="G55" s="7"/>
    </row>
    <row r="56" spans="3:7" s="83" customFormat="1" ht="15">
      <c r="C56" s="7"/>
      <c r="D56" s="7"/>
      <c r="E56" s="7"/>
      <c r="F56" s="7"/>
      <c r="G56" s="7"/>
    </row>
    <row r="57" spans="3:7" s="83" customFormat="1" ht="15">
      <c r="C57" s="7"/>
      <c r="D57" s="7"/>
      <c r="E57" s="7"/>
      <c r="F57" s="7"/>
      <c r="G57" s="7"/>
    </row>
    <row r="58" spans="3:7" s="83" customFormat="1" ht="15">
      <c r="C58" s="7"/>
      <c r="D58" s="7"/>
      <c r="E58" s="7"/>
      <c r="F58" s="7"/>
      <c r="G58" s="7"/>
    </row>
    <row r="59" spans="3:7" s="83" customFormat="1" ht="15">
      <c r="C59" s="7"/>
      <c r="D59" s="7"/>
      <c r="E59" s="7"/>
      <c r="F59" s="7"/>
      <c r="G59" s="7"/>
    </row>
    <row r="60" spans="3:7" s="83" customFormat="1" ht="15">
      <c r="C60" s="7"/>
      <c r="D60" s="7"/>
      <c r="E60" s="7"/>
      <c r="F60" s="7"/>
      <c r="G60" s="7"/>
    </row>
    <row r="61" spans="3:7" s="83" customFormat="1" ht="15">
      <c r="C61" s="7"/>
      <c r="D61" s="7"/>
      <c r="E61" s="7"/>
      <c r="F61" s="7"/>
      <c r="G61" s="7"/>
    </row>
    <row r="62" spans="3:7" s="83" customFormat="1" ht="15">
      <c r="C62" s="7"/>
      <c r="D62" s="7"/>
      <c r="E62" s="7"/>
      <c r="F62" s="7"/>
      <c r="G62" s="7"/>
    </row>
    <row r="63" spans="3:7" s="83" customFormat="1" ht="15">
      <c r="C63" s="7"/>
      <c r="D63" s="7"/>
      <c r="E63" s="7"/>
      <c r="F63" s="7"/>
      <c r="G63" s="7"/>
    </row>
    <row r="64" spans="3:7" s="83" customFormat="1" ht="15">
      <c r="C64" s="7"/>
      <c r="D64" s="7"/>
      <c r="E64" s="7"/>
      <c r="F64" s="7"/>
      <c r="G64" s="7"/>
    </row>
    <row r="65" spans="3:7" s="83" customFormat="1" ht="15">
      <c r="C65" s="7"/>
      <c r="D65" s="7"/>
      <c r="E65" s="7"/>
      <c r="F65" s="7"/>
      <c r="G65" s="7"/>
    </row>
    <row r="66" spans="3:7" s="83" customFormat="1" ht="15">
      <c r="C66" s="7"/>
      <c r="D66" s="7"/>
      <c r="E66" s="7"/>
      <c r="F66" s="7"/>
      <c r="G66" s="7"/>
    </row>
    <row r="67" spans="3:7" s="83" customFormat="1" ht="15">
      <c r="C67" s="7"/>
      <c r="D67" s="7"/>
      <c r="E67" s="7"/>
      <c r="F67" s="7"/>
      <c r="G67" s="7"/>
    </row>
    <row r="68" spans="3:7" s="83" customFormat="1" ht="15">
      <c r="C68" s="7"/>
      <c r="D68" s="7"/>
      <c r="E68" s="7"/>
      <c r="F68" s="7"/>
      <c r="G68" s="7"/>
    </row>
    <row r="69" spans="3:7" s="83" customFormat="1" ht="15">
      <c r="C69" s="7"/>
      <c r="D69" s="7"/>
      <c r="E69" s="7"/>
      <c r="F69" s="7"/>
      <c r="G69" s="7"/>
    </row>
    <row r="70" spans="3:7" s="83" customFormat="1" ht="15">
      <c r="C70" s="7"/>
      <c r="D70" s="7"/>
      <c r="E70" s="7"/>
      <c r="F70" s="7"/>
      <c r="G70" s="7"/>
    </row>
    <row r="71" spans="3:7" s="83" customFormat="1" ht="15">
      <c r="C71" s="7"/>
      <c r="D71" s="7"/>
      <c r="E71" s="7"/>
      <c r="F71" s="7"/>
      <c r="G71" s="7"/>
    </row>
    <row r="72" spans="3:7" s="83" customFormat="1" ht="15">
      <c r="C72" s="7"/>
      <c r="D72" s="7"/>
      <c r="E72" s="7"/>
      <c r="F72" s="7"/>
      <c r="G72" s="7"/>
    </row>
    <row r="73" spans="3:7" s="83" customFormat="1" ht="15">
      <c r="C73" s="7"/>
      <c r="D73" s="7"/>
      <c r="E73" s="7"/>
      <c r="F73" s="7"/>
      <c r="G73" s="7"/>
    </row>
    <row r="74" spans="3:7" s="83" customFormat="1" ht="15">
      <c r="C74" s="7"/>
      <c r="D74" s="7"/>
      <c r="E74" s="7"/>
      <c r="F74" s="7"/>
      <c r="G74" s="7"/>
    </row>
    <row r="75" spans="3:7" s="83" customFormat="1" ht="15">
      <c r="C75" s="7"/>
      <c r="D75" s="7"/>
      <c r="E75" s="7"/>
      <c r="F75" s="7"/>
      <c r="G75" s="7"/>
    </row>
    <row r="76" spans="3:7" s="83" customFormat="1" ht="15">
      <c r="C76" s="7"/>
      <c r="D76" s="7"/>
      <c r="E76" s="7"/>
      <c r="F76" s="7"/>
      <c r="G76" s="7"/>
    </row>
    <row r="77" spans="3:7" s="83" customFormat="1" ht="15">
      <c r="C77" s="7"/>
      <c r="D77" s="7"/>
      <c r="E77" s="7"/>
      <c r="F77" s="7"/>
      <c r="G77" s="7"/>
    </row>
    <row r="78" spans="3:7" s="83" customFormat="1" ht="15">
      <c r="C78" s="7"/>
      <c r="D78" s="7"/>
      <c r="E78" s="7"/>
      <c r="F78" s="7"/>
      <c r="G78" s="7"/>
    </row>
    <row r="79" spans="3:7" s="83" customFormat="1" ht="15">
      <c r="C79" s="7"/>
      <c r="D79" s="7"/>
      <c r="E79" s="7"/>
      <c r="F79" s="7"/>
      <c r="G79" s="7"/>
    </row>
    <row r="80" spans="1:8" ht="15">
      <c r="A80" s="12"/>
      <c r="B80" s="12"/>
      <c r="C80" s="13"/>
      <c r="D80" s="13"/>
      <c r="E80" s="13"/>
      <c r="F80" s="13"/>
      <c r="G80" s="13"/>
      <c r="H80" s="12"/>
    </row>
    <row r="81" spans="1:4" ht="15">
      <c r="A81" s="84"/>
      <c r="B81" s="85"/>
      <c r="D81" s="6"/>
    </row>
    <row r="82" spans="1:4" ht="15">
      <c r="A82" s="84"/>
      <c r="B82" s="85"/>
      <c r="D82" s="6"/>
    </row>
    <row r="83" spans="1:4" ht="15">
      <c r="A83" s="84"/>
      <c r="B83" s="85"/>
      <c r="D83" s="6"/>
    </row>
    <row r="84" spans="1:4" ht="15">
      <c r="A84" s="84"/>
      <c r="B84" s="85"/>
      <c r="D84" s="6"/>
    </row>
    <row r="85" spans="1:4" ht="15">
      <c r="A85" s="84"/>
      <c r="B85" s="85"/>
      <c r="D85" s="6"/>
    </row>
  </sheetData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zoomScaleSheetLayoutView="100" workbookViewId="0" topLeftCell="A1">
      <selection activeCell="A8" sqref="A8:H8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89"/>
    </row>
    <row r="3" spans="1:8" ht="1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284</v>
      </c>
      <c r="B5" s="20"/>
      <c r="C5" s="20"/>
      <c r="D5" s="20"/>
      <c r="E5" s="20"/>
      <c r="F5" s="17"/>
      <c r="G5" s="17"/>
      <c r="H5" s="189" t="s">
        <v>283</v>
      </c>
    </row>
    <row r="6" spans="10:17" ht="15">
      <c r="J6" s="468"/>
      <c r="K6" s="468"/>
      <c r="L6" s="468"/>
      <c r="M6" s="468"/>
      <c r="N6" s="468"/>
      <c r="O6" s="468"/>
      <c r="P6" s="468"/>
      <c r="Q6" s="468"/>
    </row>
    <row r="7" ht="12" thickBot="1">
      <c r="A7" s="3" t="s">
        <v>52</v>
      </c>
    </row>
    <row r="8" spans="1:8" ht="52.5" customHeight="1" thickBot="1">
      <c r="A8" s="469" t="s">
        <v>461</v>
      </c>
      <c r="B8" s="470"/>
      <c r="C8" s="470"/>
      <c r="D8" s="470"/>
      <c r="E8" s="470"/>
      <c r="F8" s="470"/>
      <c r="G8" s="470"/>
      <c r="H8" s="471"/>
    </row>
  </sheetData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landscape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zoomScaleSheetLayoutView="100" workbookViewId="0" topLeftCell="A1">
      <selection activeCell="A1" sqref="A1:D23"/>
    </sheetView>
  </sheetViews>
  <sheetFormatPr defaultColWidth="11.421875" defaultRowHeight="15"/>
  <cols>
    <col min="1" max="1" width="22.00390625" style="89" customWidth="1"/>
    <col min="2" max="2" width="50.7109375" style="89" customWidth="1"/>
    <col min="3" max="3" width="10.8515625" style="7" bestFit="1" customWidth="1"/>
    <col min="4" max="4" width="17.7109375" style="89" customWidth="1"/>
    <col min="5" max="16384" width="11.421875" style="89" customWidth="1"/>
  </cols>
  <sheetData>
    <row r="1" spans="1:4" ht="15">
      <c r="A1" s="3" t="s">
        <v>43</v>
      </c>
      <c r="B1" s="3"/>
      <c r="D1" s="5"/>
    </row>
    <row r="2" spans="1:2" ht="15">
      <c r="A2" s="3" t="s">
        <v>138</v>
      </c>
      <c r="B2" s="3"/>
    </row>
    <row r="5" spans="1:4" s="246" customFormat="1" ht="11.25" customHeight="1">
      <c r="A5" s="249" t="s">
        <v>290</v>
      </c>
      <c r="B5" s="89"/>
      <c r="C5" s="270"/>
      <c r="D5" s="269" t="s">
        <v>287</v>
      </c>
    </row>
    <row r="6" spans="1:4" ht="15">
      <c r="A6" s="268"/>
      <c r="B6" s="268"/>
      <c r="C6" s="267"/>
      <c r="D6" s="266"/>
    </row>
    <row r="7" spans="1:4" ht="15" customHeight="1">
      <c r="A7" s="218" t="s">
        <v>45</v>
      </c>
      <c r="B7" s="217" t="s">
        <v>46</v>
      </c>
      <c r="C7" s="215" t="s">
        <v>241</v>
      </c>
      <c r="D7" s="265" t="s">
        <v>286</v>
      </c>
    </row>
    <row r="8" spans="1:4" ht="15">
      <c r="A8" s="213" t="s">
        <v>868</v>
      </c>
      <c r="B8" s="251" t="s">
        <v>869</v>
      </c>
      <c r="C8" s="252">
        <v>26042.24</v>
      </c>
      <c r="D8" s="251" t="s">
        <v>870</v>
      </c>
    </row>
    <row r="9" spans="1:4" ht="15">
      <c r="A9" s="271"/>
      <c r="B9" s="271" t="s">
        <v>289</v>
      </c>
      <c r="C9" s="209">
        <f>SUM(C8:C8)</f>
        <v>26042.24</v>
      </c>
      <c r="D9" s="264"/>
    </row>
    <row r="10" spans="1:4" ht="15">
      <c r="A10" s="60"/>
      <c r="B10" s="60"/>
      <c r="C10" s="221"/>
      <c r="D10" s="60"/>
    </row>
    <row r="11" spans="1:4" ht="15">
      <c r="A11" s="60"/>
      <c r="B11" s="60"/>
      <c r="C11" s="221"/>
      <c r="D11" s="60"/>
    </row>
    <row r="12" spans="1:4" s="246" customFormat="1" ht="11.25" customHeight="1">
      <c r="A12" s="249" t="s">
        <v>288</v>
      </c>
      <c r="B12" s="60"/>
      <c r="C12" s="270"/>
      <c r="D12" s="269" t="s">
        <v>287</v>
      </c>
    </row>
    <row r="13" spans="1:4" ht="15">
      <c r="A13" s="268"/>
      <c r="B13" s="268"/>
      <c r="C13" s="267"/>
      <c r="D13" s="266"/>
    </row>
    <row r="14" spans="1:4" ht="15" customHeight="1">
      <c r="A14" s="218" t="s">
        <v>45</v>
      </c>
      <c r="B14" s="217" t="s">
        <v>46</v>
      </c>
      <c r="C14" s="215" t="s">
        <v>241</v>
      </c>
      <c r="D14" s="265" t="s">
        <v>286</v>
      </c>
    </row>
    <row r="15" spans="1:4" ht="15">
      <c r="A15" s="227" t="s">
        <v>871</v>
      </c>
      <c r="B15" s="263" t="s">
        <v>872</v>
      </c>
      <c r="C15" s="252">
        <v>2555228.23</v>
      </c>
      <c r="D15" s="251" t="s">
        <v>870</v>
      </c>
    </row>
    <row r="16" spans="1:4" ht="15">
      <c r="A16" s="227" t="s">
        <v>873</v>
      </c>
      <c r="B16" s="263" t="s">
        <v>874</v>
      </c>
      <c r="C16" s="252">
        <v>764948.69</v>
      </c>
      <c r="D16" s="251" t="s">
        <v>870</v>
      </c>
    </row>
    <row r="17" spans="1:4" ht="15">
      <c r="A17" s="227" t="s">
        <v>875</v>
      </c>
      <c r="B17" s="263" t="s">
        <v>876</v>
      </c>
      <c r="C17" s="252">
        <v>4836038.56</v>
      </c>
      <c r="D17" s="251" t="s">
        <v>870</v>
      </c>
    </row>
    <row r="18" spans="1:4" ht="15">
      <c r="A18" s="227" t="s">
        <v>877</v>
      </c>
      <c r="B18" s="263" t="s">
        <v>878</v>
      </c>
      <c r="C18" s="252">
        <v>368600.69</v>
      </c>
      <c r="D18" s="251" t="s">
        <v>870</v>
      </c>
    </row>
    <row r="19" spans="1:4" ht="15">
      <c r="A19" s="227" t="s">
        <v>879</v>
      </c>
      <c r="B19" s="263" t="s">
        <v>880</v>
      </c>
      <c r="C19" s="252">
        <v>4015833.9</v>
      </c>
      <c r="D19" s="251" t="s">
        <v>870</v>
      </c>
    </row>
    <row r="20" spans="1:4" ht="15">
      <c r="A20" s="227" t="s">
        <v>881</v>
      </c>
      <c r="B20" s="263" t="s">
        <v>882</v>
      </c>
      <c r="C20" s="252">
        <v>17069270.01</v>
      </c>
      <c r="D20" s="251" t="s">
        <v>870</v>
      </c>
    </row>
    <row r="21" spans="1:4" ht="15">
      <c r="A21" s="227" t="s">
        <v>883</v>
      </c>
      <c r="B21" s="263" t="s">
        <v>884</v>
      </c>
      <c r="C21" s="252">
        <v>1378236.87</v>
      </c>
      <c r="D21" s="251" t="s">
        <v>870</v>
      </c>
    </row>
    <row r="22" spans="1:4" ht="15">
      <c r="A22" s="227" t="s">
        <v>885</v>
      </c>
      <c r="B22" s="263" t="s">
        <v>886</v>
      </c>
      <c r="C22" s="252">
        <v>18203629.5</v>
      </c>
      <c r="D22" s="251" t="s">
        <v>870</v>
      </c>
    </row>
    <row r="23" spans="1:4" ht="15">
      <c r="A23" s="241"/>
      <c r="B23" s="241" t="s">
        <v>285</v>
      </c>
      <c r="C23" s="223">
        <f>SUM(C15:C22)</f>
        <v>49191786.45</v>
      </c>
      <c r="D23" s="264"/>
    </row>
    <row r="25" ht="15">
      <c r="B25" s="89" t="str">
        <f>+UPPER(B10)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14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Método de valuación aplicados." sqref="D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2018-02-27T19:21:21Z</cp:lastPrinted>
  <dcterms:created xsi:type="dcterms:W3CDTF">2012-12-11T20:36:24Z</dcterms:created>
  <dcterms:modified xsi:type="dcterms:W3CDTF">2018-11-09T20:34:01Z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